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C-Version" sheetId="1" r:id="rId1"/>
  </sheets>
  <definedNames>
    <definedName name="_xlnm.Print_Area">('PC-Version'!$A$1:$BC$55,'PC-Version'!$B$59:$BC$130,'PC-Version'!$B$134:$BC$167,'PC-Version'!$B$170:$BC$201)</definedName>
    <definedName name="_xlnm.Print_Area" localSheetId="0">('PC-Version'!$A$1:$BC$55,'PC-Version'!$B$59:$BC$130,'PC-Version'!$B$134:$BC$167,'PC-Version'!$B$170:$BC$201)</definedName>
  </definedNames>
  <calcPr fullCalcOnLoad="1"/>
</workbook>
</file>

<file path=xl/sharedStrings.xml><?xml version="1.0" encoding="utf-8"?>
<sst xmlns="http://schemas.openxmlformats.org/spreadsheetml/2006/main" count="513" uniqueCount="120">
  <si>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</si>
  <si>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</si>
  <si>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</si>
  <si>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</si>
  <si>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</si>
  <si>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</si>
  <si>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</si>
  <si>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</si>
  <si>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</si>
  <si>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</si>
  <si>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</si>
  <si>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</si>
  <si>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</si>
  <si>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SV Heide Paderborn I</t>
  </si>
  <si>
    <t>3.</t>
  </si>
  <si>
    <t>4.</t>
  </si>
  <si>
    <t>5.</t>
  </si>
  <si>
    <t>Gruppe C</t>
  </si>
  <si>
    <t>Gruppe D</t>
  </si>
  <si>
    <t>SV Heide Paderborn II</t>
  </si>
  <si>
    <t>II. Spielplan Vorrunde</t>
  </si>
  <si>
    <t>Nr.</t>
  </si>
  <si>
    <t>Platz</t>
  </si>
  <si>
    <t>Grp.</t>
  </si>
  <si>
    <t>Beginn</t>
  </si>
  <si>
    <t>Spielpaarung</t>
  </si>
  <si>
    <t>Ergebnis</t>
  </si>
  <si>
    <t>A</t>
  </si>
  <si>
    <t>-</t>
  </si>
  <si>
    <t>:</t>
  </si>
  <si>
    <t>Pkt.</t>
  </si>
  <si>
    <t>Tore</t>
  </si>
  <si>
    <t>Diff.</t>
  </si>
  <si>
    <t>B</t>
  </si>
  <si>
    <t>C</t>
  </si>
  <si>
    <t>D</t>
  </si>
  <si>
    <t>III. Abschlußtabellen Vorrunde</t>
  </si>
  <si>
    <t>IV. Endrunde</t>
  </si>
  <si>
    <t>1. Achtelfinale</t>
  </si>
  <si>
    <t>1. Gruppe A</t>
  </si>
  <si>
    <t>4. Gruppe C</t>
  </si>
  <si>
    <t>2. Achtelfinale</t>
  </si>
  <si>
    <t>1. Gruppe B</t>
  </si>
  <si>
    <t>4. Gruppe D</t>
  </si>
  <si>
    <t>3. Achtelfinale</t>
  </si>
  <si>
    <t>2-Gruppe A</t>
  </si>
  <si>
    <t>3. Gruppe C</t>
  </si>
  <si>
    <t>4. Achtelfinale</t>
  </si>
  <si>
    <t>2. Gruppe B</t>
  </si>
  <si>
    <t>3. Gruppe D</t>
  </si>
  <si>
    <t>5. Achtelfinale</t>
  </si>
  <si>
    <t>1. Gruppe C</t>
  </si>
  <si>
    <t>4. Gruppe A</t>
  </si>
  <si>
    <t>6. Achtelfinale</t>
  </si>
  <si>
    <t>1. Gruppe D</t>
  </si>
  <si>
    <t>4. Gruppe B</t>
  </si>
  <si>
    <t>7. Achtelfinale</t>
  </si>
  <si>
    <t>2. Gruppe C</t>
  </si>
  <si>
    <t>3. Gruppe A</t>
  </si>
  <si>
    <t>8. Achtelfinale</t>
  </si>
  <si>
    <t>2. Gruppe D</t>
  </si>
  <si>
    <t>3. Gruppe B</t>
  </si>
  <si>
    <t>1. Viertelfinale</t>
  </si>
  <si>
    <t>Sieger Spiel 41</t>
  </si>
  <si>
    <t>Sieger Spiel 44</t>
  </si>
  <si>
    <t>2. Viertelfinale</t>
  </si>
  <si>
    <t>Sieger Spiel 42</t>
  </si>
  <si>
    <t>Sieger Spiel 43</t>
  </si>
  <si>
    <t>3. Viertelfinale</t>
  </si>
  <si>
    <t>4. Viertelfinale</t>
  </si>
  <si>
    <t>1. Halbfinale um Platz 1-4</t>
  </si>
  <si>
    <t>Sieger Spiel 49</t>
  </si>
  <si>
    <t>Sieger Spiel 50</t>
  </si>
  <si>
    <t>2. Halbfinale um Platz 1-4</t>
  </si>
  <si>
    <t>Sieger Spiel 51</t>
  </si>
  <si>
    <t>Sieger Spiel 52</t>
  </si>
  <si>
    <t>1. Halbfinale um Platz 5-8</t>
  </si>
  <si>
    <t>Verlierer Spiel 49</t>
  </si>
  <si>
    <t>Verlierer Spiel 50</t>
  </si>
  <si>
    <t xml:space="preserve">2. Halbfinale um Platz 5-8 </t>
  </si>
  <si>
    <t>Verlierer Spiel 51</t>
  </si>
  <si>
    <t>Verlierer Spiel 52</t>
  </si>
  <si>
    <t>Spiel um Platz 7</t>
  </si>
  <si>
    <t>Verlierer Spiel 55</t>
  </si>
  <si>
    <t>Verlierer Spiel 56</t>
  </si>
  <si>
    <t>Spiel um Platz 5</t>
  </si>
  <si>
    <t>Sieger Spiel 55</t>
  </si>
  <si>
    <t>Sieger Spiel 56</t>
  </si>
  <si>
    <t>Spiel um Platz 3</t>
  </si>
  <si>
    <t>Verlierer Spiel 53</t>
  </si>
  <si>
    <t>Verlierer Spiel 54</t>
  </si>
  <si>
    <t>Endspiel um den Turniersieg</t>
  </si>
  <si>
    <t>Sieger Spiel 53</t>
  </si>
  <si>
    <t>Sieger Spiel 54</t>
  </si>
  <si>
    <r>
      <t>Fußball Feldturnier für - U13 -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Mannschaften</t>
    </r>
  </si>
  <si>
    <t>Internationaler Happe Cup 2014</t>
  </si>
  <si>
    <t>FC Rheinsüd Köln II</t>
  </si>
  <si>
    <t>SC Paderborn 07 I</t>
  </si>
  <si>
    <t>SK Kladno (CZ) I</t>
  </si>
  <si>
    <t>VFL Hiddesen I</t>
  </si>
  <si>
    <t>BSV Müssen I</t>
  </si>
  <si>
    <t>SV Lippstadt 08 I</t>
  </si>
  <si>
    <t>WBS Akademia Warschau (PL) I</t>
  </si>
  <si>
    <t>FC Stukenbrock I</t>
  </si>
  <si>
    <t>Paderborn United I</t>
  </si>
  <si>
    <t>SK Kladno II (CZ)</t>
  </si>
  <si>
    <t>BSV Ahden I</t>
  </si>
  <si>
    <t>SF Oesterholz/Kohlstädt I</t>
  </si>
  <si>
    <t>BSV Heeren 09/24 I</t>
  </si>
  <si>
    <t>Kirchhörder Sportclub 58 e.V. I</t>
  </si>
  <si>
    <t>SV Brilon I</t>
  </si>
  <si>
    <t>El Charika football Bouira I (ALG)</t>
  </si>
  <si>
    <t>Oussoud Hussein Dey I (ALG)</t>
  </si>
  <si>
    <t>Sieger Spiel 45</t>
  </si>
  <si>
    <t>Sieger Spiel 48</t>
  </si>
  <si>
    <t>Sieger Spiel 46</t>
  </si>
  <si>
    <t>Sieger Spiel 47</t>
  </si>
  <si>
    <t>VFL Theesen I</t>
  </si>
  <si>
    <t>Mährenstraße 35, 33102 Paderborn, Rasen und Kunstrasen 6+TW (2001/2002)</t>
  </si>
  <si>
    <t>Sonntag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</si>
</sst>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h:mm;@"/>
  </numFmts>
  <fonts count="52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Font="1">
      <alignment/>
      <protection/>
    </xf>
    <xf numFmtId="0" fontId="1" fillId="0" borderId="0" xfId="45" applyFont="1" applyFill="1" applyBorder="1">
      <alignment/>
      <protection/>
    </xf>
    <xf numFmtId="0" fontId="1" fillId="0" borderId="0" xfId="45" applyFont="1" applyBorder="1">
      <alignment/>
      <protection/>
    </xf>
    <xf numFmtId="0" fontId="3" fillId="0" borderId="0" xfId="45" applyFont="1">
      <alignment/>
      <protection/>
    </xf>
    <xf numFmtId="0" fontId="4" fillId="0" borderId="0" xfId="45" applyFont="1" applyFill="1" applyBorder="1">
      <alignment/>
      <protection/>
    </xf>
    <xf numFmtId="0" fontId="4" fillId="0" borderId="0" xfId="45" applyFont="1" applyBorder="1">
      <alignment/>
      <protection/>
    </xf>
    <xf numFmtId="0" fontId="5" fillId="0" borderId="0" xfId="45" applyFont="1">
      <alignment/>
      <protection/>
    </xf>
    <xf numFmtId="0" fontId="7" fillId="0" borderId="0" xfId="45" applyFont="1" applyFill="1" applyBorder="1">
      <alignment/>
      <protection/>
    </xf>
    <xf numFmtId="0" fontId="7" fillId="0" borderId="0" xfId="45" applyFont="1" applyBorder="1">
      <alignment/>
      <protection/>
    </xf>
    <xf numFmtId="0" fontId="5" fillId="0" borderId="0" xfId="45" applyFont="1" applyAlignment="1">
      <alignment horizontal="right"/>
      <protection/>
    </xf>
    <xf numFmtId="0" fontId="6" fillId="0" borderId="0" xfId="45" applyFont="1" applyBorder="1" applyAlignment="1">
      <alignment horizontal="center"/>
      <protection/>
    </xf>
    <xf numFmtId="0" fontId="0" fillId="0" borderId="0" xfId="45" applyFont="1" applyAlignment="1">
      <alignment horizontal="right"/>
      <protection/>
    </xf>
    <xf numFmtId="0" fontId="6" fillId="0" borderId="10" xfId="45" applyFont="1" applyBorder="1" applyAlignment="1">
      <alignment horizontal="center"/>
      <protection/>
    </xf>
    <xf numFmtId="0" fontId="8" fillId="0" borderId="0" xfId="45" applyFont="1">
      <alignment/>
      <protection/>
    </xf>
    <xf numFmtId="0" fontId="9" fillId="0" borderId="0" xfId="45" applyFont="1">
      <alignment/>
      <protection/>
    </xf>
    <xf numFmtId="0" fontId="0" fillId="0" borderId="0" xfId="45" applyAlignment="1">
      <alignment vertical="center"/>
      <protection/>
    </xf>
    <xf numFmtId="0" fontId="0" fillId="0" borderId="0" xfId="45" applyFont="1" applyAlignment="1">
      <alignment vertical="center"/>
      <protection/>
    </xf>
    <xf numFmtId="0" fontId="1" fillId="0" borderId="0" xfId="45" applyFont="1" applyBorder="1" applyAlignment="1">
      <alignment vertical="center"/>
      <protection/>
    </xf>
    <xf numFmtId="0" fontId="11" fillId="0" borderId="0" xfId="45" applyFont="1" applyFill="1" applyBorder="1" applyAlignment="1" applyProtection="1">
      <alignment horizontal="center"/>
      <protection hidden="1"/>
    </xf>
    <xf numFmtId="0" fontId="1" fillId="0" borderId="0" xfId="45" applyFont="1" applyFill="1" applyBorder="1" applyAlignment="1" applyProtection="1">
      <alignment horizontal="center"/>
      <protection hidden="1"/>
    </xf>
    <xf numFmtId="0" fontId="1" fillId="0" borderId="0" xfId="45" applyFont="1" applyFill="1" applyBorder="1" applyAlignment="1">
      <alignment vertical="center"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1" fillId="0" borderId="0" xfId="45" applyFont="1" applyFill="1" applyBorder="1" applyAlignment="1" applyProtection="1">
      <alignment horizontal="center" vertical="center"/>
      <protection hidden="1"/>
    </xf>
    <xf numFmtId="0" fontId="1" fillId="0" borderId="0" xfId="45" applyFont="1" applyFill="1" applyBorder="1" applyAlignment="1">
      <alignment horizontal="center" vertical="center"/>
      <protection/>
    </xf>
    <xf numFmtId="0" fontId="11" fillId="0" borderId="0" xfId="45" applyFont="1" applyFill="1" applyBorder="1" applyAlignment="1">
      <alignment vertical="center"/>
      <protection/>
    </xf>
    <xf numFmtId="0" fontId="1" fillId="0" borderId="0" xfId="45" applyFont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/>
      <protection/>
    </xf>
    <xf numFmtId="0" fontId="1" fillId="0" borderId="0" xfId="45" applyFont="1" applyBorder="1" applyAlignment="1">
      <alignment horizontal="left" vertical="center"/>
      <protection/>
    </xf>
    <xf numFmtId="164" fontId="1" fillId="0" borderId="0" xfId="45" applyNumberFormat="1" applyFont="1" applyBorder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0" fontId="12" fillId="0" borderId="0" xfId="45" applyFont="1" applyFill="1" applyBorder="1" applyAlignment="1">
      <alignment vertical="center"/>
      <protection/>
    </xf>
    <xf numFmtId="0" fontId="12" fillId="0" borderId="0" xfId="45" applyFont="1" applyFill="1" applyBorder="1" applyAlignment="1">
      <alignment horizontal="left" vertical="center"/>
      <protection/>
    </xf>
    <xf numFmtId="0" fontId="12" fillId="0" borderId="0" xfId="45" applyFont="1" applyFill="1" applyBorder="1" applyAlignment="1">
      <alignment horizontal="center" vertical="center"/>
      <protection/>
    </xf>
    <xf numFmtId="0" fontId="13" fillId="0" borderId="0" xfId="45" applyFont="1" applyFill="1" applyBorder="1" applyAlignment="1">
      <alignment horizontal="center" vertical="center"/>
      <protection/>
    </xf>
    <xf numFmtId="164" fontId="12" fillId="0" borderId="0" xfId="45" applyNumberFormat="1" applyFont="1" applyFill="1" applyBorder="1" applyAlignment="1">
      <alignment horizontal="center" vertical="center"/>
      <protection/>
    </xf>
    <xf numFmtId="0" fontId="12" fillId="0" borderId="0" xfId="45" applyFont="1" applyFill="1" applyBorder="1" applyAlignment="1">
      <alignment horizontal="left" vertical="center" readingOrder="2"/>
      <protection/>
    </xf>
    <xf numFmtId="164" fontId="12" fillId="0" borderId="0" xfId="45" applyNumberFormat="1" applyFont="1" applyFill="1" applyBorder="1" applyAlignment="1">
      <alignment horizontal="center" vertical="top" wrapText="1" readingOrder="1"/>
      <protection/>
    </xf>
    <xf numFmtId="0" fontId="0" fillId="0" borderId="0" xfId="45" applyFont="1" applyFill="1" applyBorder="1" applyAlignment="1">
      <alignment horizontal="center" vertical="center"/>
      <protection/>
    </xf>
    <xf numFmtId="20" fontId="0" fillId="0" borderId="0" xfId="45" applyNumberFormat="1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left" vertical="center" shrinkToFit="1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10" fillId="0" borderId="0" xfId="45" applyFont="1">
      <alignment/>
      <protection/>
    </xf>
    <xf numFmtId="0" fontId="10" fillId="0" borderId="0" xfId="45" applyFont="1" applyAlignment="1">
      <alignment vertical="center"/>
      <protection/>
    </xf>
    <xf numFmtId="0" fontId="14" fillId="0" borderId="0" xfId="45" applyFont="1" applyFill="1" applyBorder="1">
      <alignment/>
      <protection/>
    </xf>
    <xf numFmtId="0" fontId="14" fillId="0" borderId="0" xfId="45" applyFont="1" applyBorder="1">
      <alignment/>
      <protection/>
    </xf>
    <xf numFmtId="0" fontId="9" fillId="0" borderId="10" xfId="45" applyFont="1" applyBorder="1" applyAlignment="1">
      <alignment horizontal="center" vertical="center"/>
      <protection/>
    </xf>
    <xf numFmtId="0" fontId="9" fillId="0" borderId="13" xfId="45" applyFont="1" applyBorder="1" applyAlignment="1">
      <alignment horizontal="center" vertical="center"/>
      <protection/>
    </xf>
    <xf numFmtId="0" fontId="9" fillId="0" borderId="14" xfId="45" applyFont="1" applyBorder="1" applyAlignment="1">
      <alignment horizontal="center" vertical="center"/>
      <protection/>
    </xf>
    <xf numFmtId="0" fontId="7" fillId="0" borderId="0" xfId="45" applyFont="1" applyFill="1" applyBorder="1" applyAlignment="1">
      <alignment/>
      <protection/>
    </xf>
    <xf numFmtId="0" fontId="7" fillId="0" borderId="0" xfId="45" applyFont="1" applyBorder="1" applyAlignment="1">
      <alignment/>
      <protection/>
    </xf>
    <xf numFmtId="0" fontId="5" fillId="0" borderId="0" xfId="45" applyFont="1" applyAlignment="1">
      <alignment/>
      <protection/>
    </xf>
    <xf numFmtId="20" fontId="6" fillId="0" borderId="0" xfId="45" applyNumberFormat="1" applyFont="1" applyBorder="1" applyAlignment="1">
      <alignment horizontal="center"/>
      <protection/>
    </xf>
    <xf numFmtId="45" fontId="6" fillId="0" borderId="0" xfId="45" applyNumberFormat="1" applyFont="1" applyBorder="1" applyAlignment="1">
      <alignment horizontal="center"/>
      <protection/>
    </xf>
    <xf numFmtId="0" fontId="1" fillId="0" borderId="0" xfId="45" applyFont="1" applyFill="1" applyBorder="1" applyAlignment="1">
      <alignment/>
      <protection/>
    </xf>
    <xf numFmtId="0" fontId="15" fillId="0" borderId="0" xfId="45" applyFont="1" applyBorder="1" applyAlignment="1" applyProtection="1">
      <alignment/>
      <protection hidden="1"/>
    </xf>
    <xf numFmtId="0" fontId="1" fillId="0" borderId="0" xfId="45" applyFont="1" applyBorder="1" applyAlignment="1">
      <alignment/>
      <protection/>
    </xf>
    <xf numFmtId="0" fontId="0" fillId="0" borderId="0" xfId="45" applyAlignment="1">
      <alignment/>
      <protection/>
    </xf>
    <xf numFmtId="0" fontId="16" fillId="0" borderId="14" xfId="45" applyFont="1" applyBorder="1">
      <alignment/>
      <protection/>
    </xf>
    <xf numFmtId="165" fontId="0" fillId="0" borderId="0" xfId="45" applyNumberFormat="1" applyFont="1" applyFill="1" applyBorder="1" applyAlignment="1">
      <alignment horizontal="center" vertical="center"/>
      <protection/>
    </xf>
    <xf numFmtId="0" fontId="16" fillId="0" borderId="0" xfId="45" applyFont="1" applyBorder="1" applyAlignment="1">
      <alignment horizontal="center"/>
      <protection/>
    </xf>
    <xf numFmtId="0" fontId="16" fillId="0" borderId="0" xfId="45" applyFont="1" applyBorder="1">
      <alignment/>
      <protection/>
    </xf>
    <xf numFmtId="0" fontId="8" fillId="0" borderId="0" xfId="45" applyFont="1" applyBorder="1">
      <alignment/>
      <protection/>
    </xf>
    <xf numFmtId="0" fontId="0" fillId="0" borderId="0" xfId="45" applyBorder="1">
      <alignment/>
      <protection/>
    </xf>
    <xf numFmtId="0" fontId="8" fillId="0" borderId="0" xfId="45" applyFont="1" applyFill="1" applyBorder="1">
      <alignment/>
      <protection/>
    </xf>
    <xf numFmtId="0" fontId="0" fillId="0" borderId="0" xfId="45" applyFill="1" applyBorder="1">
      <alignment/>
      <protection/>
    </xf>
    <xf numFmtId="0" fontId="0" fillId="0" borderId="0" xfId="45" applyFill="1">
      <alignment/>
      <protection/>
    </xf>
    <xf numFmtId="0" fontId="16" fillId="0" borderId="0" xfId="45" applyFont="1" applyFill="1" applyBorder="1">
      <alignment/>
      <protection/>
    </xf>
    <xf numFmtId="0" fontId="2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6" fillId="0" borderId="0" xfId="45" applyFont="1" applyBorder="1" applyAlignment="1">
      <alignment horizontal="center"/>
      <protection/>
    </xf>
    <xf numFmtId="14" fontId="6" fillId="0" borderId="0" xfId="45" applyNumberFormat="1" applyFont="1" applyBorder="1" applyAlignment="1">
      <alignment horizontal="center"/>
      <protection/>
    </xf>
    <xf numFmtId="0" fontId="10" fillId="0" borderId="0" xfId="45" applyFont="1" applyBorder="1" applyAlignment="1">
      <alignment horizontal="center"/>
      <protection/>
    </xf>
    <xf numFmtId="20" fontId="6" fillId="0" borderId="10" xfId="45" applyNumberFormat="1" applyFont="1" applyBorder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45" fontId="6" fillId="0" borderId="10" xfId="45" applyNumberFormat="1" applyFont="1" applyBorder="1" applyAlignment="1">
      <alignment horizontal="center"/>
      <protection/>
    </xf>
    <xf numFmtId="0" fontId="6" fillId="33" borderId="15" xfId="45" applyFont="1" applyFill="1" applyBorder="1" applyAlignment="1">
      <alignment horizontal="center"/>
      <protection/>
    </xf>
    <xf numFmtId="0" fontId="5" fillId="0" borderId="16" xfId="45" applyFont="1" applyBorder="1" applyAlignment="1">
      <alignment horizontal="center"/>
      <protection/>
    </xf>
    <xf numFmtId="0" fontId="5" fillId="0" borderId="0" xfId="45" applyFont="1" applyBorder="1" applyAlignment="1">
      <alignment horizontal="left" shrinkToFit="1"/>
      <protection/>
    </xf>
    <xf numFmtId="0" fontId="0" fillId="0" borderId="17" xfId="45" applyFont="1" applyBorder="1" applyAlignment="1">
      <alignment horizontal="center"/>
      <protection/>
    </xf>
    <xf numFmtId="0" fontId="5" fillId="0" borderId="18" xfId="45" applyFont="1" applyBorder="1" applyAlignment="1">
      <alignment horizontal="center"/>
      <protection/>
    </xf>
    <xf numFmtId="0" fontId="5" fillId="0" borderId="14" xfId="45" applyFont="1" applyBorder="1" applyAlignment="1">
      <alignment horizontal="left" shrinkToFit="1"/>
      <protection/>
    </xf>
    <xf numFmtId="0" fontId="0" fillId="0" borderId="19" xfId="45" applyFont="1" applyBorder="1" applyAlignment="1">
      <alignment horizontal="center"/>
      <protection/>
    </xf>
    <xf numFmtId="0" fontId="5" fillId="0" borderId="20" xfId="45" applyFont="1" applyBorder="1" applyAlignment="1">
      <alignment horizontal="left" shrinkToFit="1"/>
      <protection/>
    </xf>
    <xf numFmtId="0" fontId="10" fillId="33" borderId="21" xfId="45" applyFont="1" applyFill="1" applyBorder="1" applyAlignment="1">
      <alignment horizontal="center" vertical="center"/>
      <protection/>
    </xf>
    <xf numFmtId="0" fontId="10" fillId="33" borderId="22" xfId="45" applyFont="1" applyFill="1" applyBorder="1" applyAlignment="1">
      <alignment horizontal="center" vertical="center"/>
      <protection/>
    </xf>
    <xf numFmtId="0" fontId="10" fillId="33" borderId="23" xfId="45" applyFont="1" applyFill="1" applyBorder="1" applyAlignment="1">
      <alignment vertical="center"/>
      <protection/>
    </xf>
    <xf numFmtId="0" fontId="0" fillId="0" borderId="24" xfId="45" applyFont="1" applyFill="1" applyBorder="1" applyAlignment="1">
      <alignment horizontal="center" vertical="center"/>
      <protection/>
    </xf>
    <xf numFmtId="0" fontId="0" fillId="0" borderId="25" xfId="45" applyFont="1" applyFill="1" applyBorder="1" applyAlignment="1">
      <alignment horizontal="center" vertical="center"/>
      <protection/>
    </xf>
    <xf numFmtId="20" fontId="0" fillId="0" borderId="26" xfId="45" applyNumberFormat="1" applyFont="1" applyFill="1" applyBorder="1" applyAlignment="1">
      <alignment horizontal="center" vertical="center"/>
      <protection/>
    </xf>
    <xf numFmtId="0" fontId="0" fillId="0" borderId="26" xfId="45" applyFont="1" applyFill="1" applyBorder="1" applyAlignment="1">
      <alignment horizontal="left" vertical="center" shrinkToFit="1"/>
      <protection/>
    </xf>
    <xf numFmtId="0" fontId="0" fillId="0" borderId="27" xfId="45" applyFont="1" applyFill="1" applyBorder="1" applyAlignment="1">
      <alignment horizontal="left" vertical="center" shrinkToFit="1"/>
      <protection/>
    </xf>
    <xf numFmtId="0" fontId="9" fillId="0" borderId="26" xfId="45" applyFont="1" applyFill="1" applyBorder="1" applyAlignment="1">
      <alignment horizontal="center" vertical="center"/>
      <protection/>
    </xf>
    <xf numFmtId="0" fontId="9" fillId="0" borderId="27" xfId="45" applyFont="1" applyFill="1" applyBorder="1" applyAlignment="1">
      <alignment horizontal="center" vertical="center"/>
      <protection/>
    </xf>
    <xf numFmtId="0" fontId="9" fillId="0" borderId="28" xfId="45" applyFont="1" applyFill="1" applyBorder="1" applyAlignment="1">
      <alignment horizontal="center" vertical="center"/>
      <protection/>
    </xf>
    <xf numFmtId="0" fontId="1" fillId="0" borderId="0" xfId="45" applyFont="1" applyBorder="1" applyAlignment="1">
      <alignment horizontal="center" vertical="center"/>
      <protection/>
    </xf>
    <xf numFmtId="0" fontId="0" fillId="0" borderId="29" xfId="45" applyFont="1" applyFill="1" applyBorder="1" applyAlignment="1">
      <alignment horizontal="center" vertical="center"/>
      <protection/>
    </xf>
    <xf numFmtId="0" fontId="0" fillId="0" borderId="30" xfId="45" applyFont="1" applyFill="1" applyBorder="1" applyAlignment="1">
      <alignment horizontal="center" vertical="center"/>
      <protection/>
    </xf>
    <xf numFmtId="20" fontId="0" fillId="0" borderId="31" xfId="45" applyNumberFormat="1" applyFont="1" applyFill="1" applyBorder="1" applyAlignment="1">
      <alignment horizontal="center" vertical="center"/>
      <protection/>
    </xf>
    <xf numFmtId="0" fontId="0" fillId="0" borderId="32" xfId="45" applyFont="1" applyFill="1" applyBorder="1" applyAlignment="1">
      <alignment horizontal="left" vertical="center" shrinkToFit="1"/>
      <protection/>
    </xf>
    <xf numFmtId="0" fontId="0" fillId="0" borderId="33" xfId="45" applyFont="1" applyFill="1" applyBorder="1" applyAlignment="1">
      <alignment horizontal="left" vertical="center" shrinkToFit="1"/>
      <protection/>
    </xf>
    <xf numFmtId="0" fontId="9" fillId="0" borderId="32" xfId="45" applyFont="1" applyFill="1" applyBorder="1" applyAlignment="1">
      <alignment horizontal="center" vertical="center"/>
      <protection/>
    </xf>
    <xf numFmtId="0" fontId="9" fillId="0" borderId="33" xfId="45" applyFont="1" applyFill="1" applyBorder="1" applyAlignment="1">
      <alignment horizontal="center" vertical="center"/>
      <protection/>
    </xf>
    <xf numFmtId="0" fontId="9" fillId="0" borderId="34" xfId="45" applyFont="1" applyFill="1" applyBorder="1" applyAlignment="1">
      <alignment horizontal="center" vertical="center"/>
      <protection/>
    </xf>
    <xf numFmtId="0" fontId="10" fillId="33" borderId="15" xfId="45" applyFont="1" applyFill="1" applyBorder="1" applyAlignment="1">
      <alignment horizontal="center" vertical="center"/>
      <protection/>
    </xf>
    <xf numFmtId="0" fontId="0" fillId="0" borderId="35" xfId="45" applyFont="1" applyBorder="1" applyAlignment="1">
      <alignment horizontal="center" vertical="center"/>
      <protection/>
    </xf>
    <xf numFmtId="0" fontId="0" fillId="0" borderId="10" xfId="45" applyBorder="1" applyAlignment="1">
      <alignment horizontal="left" vertical="center" shrinkToFit="1"/>
      <protection/>
    </xf>
    <xf numFmtId="0" fontId="0" fillId="0" borderId="36" xfId="45" applyBorder="1" applyAlignment="1">
      <alignment horizontal="center" vertical="center"/>
      <protection/>
    </xf>
    <xf numFmtId="0" fontId="0" fillId="0" borderId="10" xfId="45" applyBorder="1" applyAlignment="1">
      <alignment horizontal="center" vertical="center"/>
      <protection/>
    </xf>
    <xf numFmtId="164" fontId="0" fillId="0" borderId="36" xfId="45" applyNumberFormat="1" applyBorder="1" applyAlignment="1">
      <alignment horizontal="center" vertical="center"/>
      <protection/>
    </xf>
    <xf numFmtId="0" fontId="0" fillId="0" borderId="37" xfId="45" applyFont="1" applyBorder="1" applyAlignment="1">
      <alignment horizontal="center" vertical="center"/>
      <protection/>
    </xf>
    <xf numFmtId="0" fontId="0" fillId="0" borderId="13" xfId="45" applyBorder="1" applyAlignment="1">
      <alignment horizontal="left" vertical="center" shrinkToFit="1"/>
      <protection/>
    </xf>
    <xf numFmtId="0" fontId="0" fillId="0" borderId="38" xfId="45" applyBorder="1" applyAlignment="1">
      <alignment horizontal="center" vertical="center"/>
      <protection/>
    </xf>
    <xf numFmtId="0" fontId="0" fillId="0" borderId="13" xfId="45" applyBorder="1" applyAlignment="1">
      <alignment horizontal="center" vertical="center"/>
      <protection/>
    </xf>
    <xf numFmtId="164" fontId="0" fillId="0" borderId="38" xfId="45" applyNumberFormat="1" applyBorder="1" applyAlignment="1">
      <alignment horizontal="center" vertical="center"/>
      <protection/>
    </xf>
    <xf numFmtId="0" fontId="0" fillId="0" borderId="18" xfId="45" applyFont="1" applyBorder="1" applyAlignment="1">
      <alignment horizontal="center" vertical="center"/>
      <protection/>
    </xf>
    <xf numFmtId="0" fontId="0" fillId="0" borderId="14" xfId="45" applyBorder="1" applyAlignment="1">
      <alignment horizontal="left" vertical="center" shrinkToFit="1"/>
      <protection/>
    </xf>
    <xf numFmtId="0" fontId="0" fillId="0" borderId="39" xfId="45" applyBorder="1" applyAlignment="1">
      <alignment horizontal="center" vertical="center"/>
      <protection/>
    </xf>
    <xf numFmtId="0" fontId="0" fillId="0" borderId="14" xfId="45" applyBorder="1" applyAlignment="1">
      <alignment horizontal="center" vertical="center"/>
      <protection/>
    </xf>
    <xf numFmtId="164" fontId="0" fillId="0" borderId="39" xfId="45" applyNumberFormat="1" applyBorder="1" applyAlignment="1">
      <alignment horizontal="center" vertical="center"/>
      <protection/>
    </xf>
    <xf numFmtId="0" fontId="10" fillId="34" borderId="21" xfId="45" applyFont="1" applyFill="1" applyBorder="1" applyAlignment="1">
      <alignment horizontal="center" vertical="center"/>
      <protection/>
    </xf>
    <xf numFmtId="0" fontId="9" fillId="34" borderId="22" xfId="45" applyFont="1" applyFill="1" applyBorder="1" applyAlignment="1">
      <alignment horizontal="center" vertical="center"/>
      <protection/>
    </xf>
    <xf numFmtId="0" fontId="10" fillId="34" borderId="22" xfId="45" applyFont="1" applyFill="1" applyBorder="1" applyAlignment="1">
      <alignment horizontal="center" vertical="center"/>
      <protection/>
    </xf>
    <xf numFmtId="0" fontId="10" fillId="34" borderId="23" xfId="45" applyFont="1" applyFill="1" applyBorder="1" applyAlignment="1">
      <alignment horizontal="center" vertical="center"/>
      <protection/>
    </xf>
    <xf numFmtId="0" fontId="0" fillId="0" borderId="40" xfId="45" applyFont="1" applyFill="1" applyBorder="1" applyAlignment="1">
      <alignment horizontal="center" vertical="center"/>
      <protection/>
    </xf>
    <xf numFmtId="0" fontId="0" fillId="0" borderId="15" xfId="45" applyFont="1" applyFill="1" applyBorder="1" applyAlignment="1">
      <alignment horizontal="center" vertical="center"/>
      <protection/>
    </xf>
    <xf numFmtId="165" fontId="0" fillId="0" borderId="15" xfId="45" applyNumberFormat="1" applyFont="1" applyFill="1" applyBorder="1" applyAlignment="1">
      <alignment horizontal="center" vertical="center"/>
      <protection/>
    </xf>
    <xf numFmtId="0" fontId="0" fillId="0" borderId="41" xfId="45" applyFont="1" applyFill="1" applyBorder="1" applyAlignment="1">
      <alignment horizontal="left" vertical="center"/>
      <protection/>
    </xf>
    <xf numFmtId="0" fontId="0" fillId="0" borderId="42" xfId="45" applyFont="1" applyFill="1" applyBorder="1" applyAlignment="1">
      <alignment horizontal="left" vertical="center"/>
      <protection/>
    </xf>
    <xf numFmtId="0" fontId="9" fillId="0" borderId="40" xfId="45" applyFont="1" applyFill="1" applyBorder="1" applyAlignment="1">
      <alignment horizontal="center" vertical="center"/>
      <protection/>
    </xf>
    <xf numFmtId="0" fontId="9" fillId="0" borderId="43" xfId="45" applyFont="1" applyFill="1" applyBorder="1" applyAlignment="1">
      <alignment horizontal="center" vertical="center"/>
      <protection/>
    </xf>
    <xf numFmtId="0" fontId="9" fillId="0" borderId="44" xfId="45" applyFont="1" applyFill="1" applyBorder="1" applyAlignment="1">
      <alignment horizontal="center" vertical="center"/>
      <protection/>
    </xf>
    <xf numFmtId="0" fontId="0" fillId="0" borderId="44" xfId="45" applyFont="1" applyFill="1" applyBorder="1" applyAlignment="1">
      <alignment horizontal="center" vertical="center"/>
      <protection/>
    </xf>
    <xf numFmtId="0" fontId="16" fillId="0" borderId="45" xfId="45" applyFont="1" applyBorder="1" applyAlignment="1">
      <alignment horizontal="center"/>
      <protection/>
    </xf>
    <xf numFmtId="0" fontId="16" fillId="0" borderId="46" xfId="45" applyFont="1" applyBorder="1" applyAlignment="1">
      <alignment horizontal="center"/>
      <protection/>
    </xf>
    <xf numFmtId="0" fontId="10" fillId="35" borderId="21" xfId="45" applyFont="1" applyFill="1" applyBorder="1" applyAlignment="1">
      <alignment horizontal="center" vertical="center"/>
      <protection/>
    </xf>
    <xf numFmtId="0" fontId="9" fillId="35" borderId="22" xfId="45" applyFont="1" applyFill="1" applyBorder="1" applyAlignment="1">
      <alignment horizontal="center" vertical="center"/>
      <protection/>
    </xf>
    <xf numFmtId="0" fontId="10" fillId="35" borderId="22" xfId="45" applyFont="1" applyFill="1" applyBorder="1" applyAlignment="1">
      <alignment horizontal="center" vertical="center"/>
      <protection/>
    </xf>
    <xf numFmtId="0" fontId="10" fillId="35" borderId="23" xfId="45" applyFont="1" applyFill="1" applyBorder="1" applyAlignment="1">
      <alignment horizontal="center" vertical="center"/>
      <protection/>
    </xf>
    <xf numFmtId="0" fontId="10" fillId="0" borderId="0" xfId="45" applyFont="1" applyFill="1" applyBorder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165" fontId="0" fillId="0" borderId="0" xfId="45" applyNumberFormat="1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left" vertical="center"/>
      <protection/>
    </xf>
    <xf numFmtId="0" fontId="16" fillId="0" borderId="0" xfId="45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28575</xdr:colOff>
      <xdr:row>1</xdr:row>
      <xdr:rowOff>38100</xdr:rowOff>
    </xdr:from>
    <xdr:to>
      <xdr:col>54</xdr:col>
      <xdr:colOff>9525</xdr:colOff>
      <xdr:row>7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33350"/>
          <a:ext cx="158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85725</xdr:colOff>
      <xdr:row>0</xdr:row>
      <xdr:rowOff>0</xdr:rowOff>
    </xdr:from>
    <xdr:to>
      <xdr:col>54</xdr:col>
      <xdr:colOff>66675</xdr:colOff>
      <xdr:row>8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0"/>
          <a:ext cx="16954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201"/>
  <sheetViews>
    <sheetView showGridLines="0" tabSelected="1" zoomScale="110" zoomScaleNormal="110" zoomScalePageLayoutView="0" workbookViewId="0" topLeftCell="A1">
      <selection activeCell="M7" sqref="M7"/>
    </sheetView>
  </sheetViews>
  <sheetFormatPr defaultColWidth="1.7109375" defaultRowHeight="12.75"/>
  <cols>
    <col min="1" max="55" width="1.7109375" style="1" customWidth="1"/>
    <col min="56" max="56" width="1.7109375" style="2" customWidth="1"/>
    <col min="57" max="57" width="1.7109375" style="3" customWidth="1"/>
    <col min="58" max="72" width="0" style="3" hidden="1" customWidth="1"/>
    <col min="73" max="73" width="2.28125" style="3" customWidth="1"/>
    <col min="74" max="74" width="1.7109375" style="3" customWidth="1"/>
    <col min="75" max="75" width="2.28125" style="3" customWidth="1"/>
    <col min="76" max="78" width="1.7109375" style="3" customWidth="1"/>
    <col min="79" max="79" width="12.421875" style="3" customWidth="1"/>
    <col min="80" max="80" width="8.00390625" style="3" customWidth="1"/>
    <col min="81" max="81" width="4.140625" style="4" customWidth="1"/>
    <col min="82" max="82" width="1.7109375" style="4" customWidth="1"/>
    <col min="83" max="83" width="4.140625" style="4" customWidth="1"/>
    <col min="84" max="85" width="6.28125" style="4" customWidth="1"/>
    <col min="86" max="86" width="12.421875" style="3" customWidth="1"/>
    <col min="87" max="87" width="8.00390625" style="3" customWidth="1"/>
    <col min="88" max="88" width="4.140625" style="4" customWidth="1"/>
    <col min="89" max="89" width="1.7109375" style="4" customWidth="1"/>
    <col min="90" max="90" width="4.140625" style="4" customWidth="1"/>
    <col min="91" max="91" width="6.28125" style="4" customWidth="1"/>
    <col min="92" max="97" width="1.7109375" style="4" customWidth="1"/>
    <col min="98" max="103" width="1.7109375" style="2" customWidth="1"/>
    <col min="104" max="16384" width="1.7109375" style="1" customWidth="1"/>
  </cols>
  <sheetData>
    <row r="1" ht="7.5" customHeight="1"/>
    <row r="2" spans="1:42" ht="33" customHeight="1">
      <c r="A2" s="69" t="s">
        <v>95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97" s="5" customFormat="1" ht="27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7"/>
      <c r="CD3" s="7"/>
      <c r="CE3" s="7"/>
      <c r="CF3" s="7"/>
      <c r="CG3" s="7"/>
      <c r="CH3" s="6"/>
      <c r="CI3" s="6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s="8" customFormat="1" ht="15.75">
      <c r="A4" s="70" t="s">
        <v>94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0"/>
      <c r="CD4" s="10"/>
      <c r="CE4" s="10"/>
      <c r="CF4" s="10"/>
      <c r="CG4" s="10"/>
      <c r="CH4" s="9"/>
      <c r="CI4" s="9"/>
      <c r="CJ4" s="10"/>
      <c r="CK4" s="10"/>
      <c r="CL4" s="10"/>
      <c r="CM4" s="10"/>
      <c r="CN4" s="10"/>
      <c r="CO4" s="10"/>
      <c r="CP4" s="10"/>
      <c r="CQ4" s="10"/>
      <c r="CR4" s="10"/>
      <c r="CS4" s="10"/>
    </row>
    <row r="5" spans="57:97" s="8" customFormat="1" ht="6" customHeight="1"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0"/>
      <c r="CD5" s="10"/>
      <c r="CE5" s="10"/>
      <c r="CF5" s="10"/>
      <c r="CG5" s="10"/>
      <c r="CH5" s="9"/>
      <c r="CI5" s="9"/>
      <c r="CJ5" s="10"/>
      <c r="CK5" s="10"/>
      <c r="CL5" s="10"/>
      <c r="CM5" s="10"/>
      <c r="CN5" s="10"/>
      <c r="CO5" s="10"/>
      <c r="CP5" s="10"/>
      <c r="CQ5" s="10"/>
      <c r="CR5" s="10"/>
      <c r="CS5" s="10"/>
    </row>
    <row r="6" spans="12:97" s="8" customFormat="1" ht="15.75">
      <c r="L6" s="11" t="s">
        <v>0</v>
      </c>
      <c r="M6" s="71" t="s">
        <v>119</v>
      </c>
      <c r="N6" s="71"/>
      <c r="O6" s="71"/>
      <c r="P6" s="71"/>
      <c r="Q6" s="71"/>
      <c r="R6" s="71"/>
      <c r="S6" s="71"/>
      <c r="T6" s="71"/>
      <c r="U6" s="8" t="s">
        <v>1</v>
      </c>
      <c r="Y6" s="72">
        <v>41812</v>
      </c>
      <c r="Z6" s="72"/>
      <c r="AA6" s="72"/>
      <c r="AB6" s="72"/>
      <c r="AC6" s="72"/>
      <c r="AD6" s="72"/>
      <c r="AE6" s="72"/>
      <c r="AF6" s="72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0"/>
      <c r="CD6" s="10"/>
      <c r="CE6" s="10"/>
      <c r="CF6" s="10"/>
      <c r="CG6" s="10"/>
      <c r="CH6" s="9"/>
      <c r="CI6" s="9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57:97" s="8" customFormat="1" ht="6" customHeight="1"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0"/>
      <c r="CD7" s="10"/>
      <c r="CE7" s="10"/>
      <c r="CF7" s="10"/>
      <c r="CG7" s="10"/>
      <c r="CH7" s="9"/>
      <c r="CI7" s="9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2:97" s="8" customFormat="1" ht="15">
      <c r="B8" s="73" t="s">
        <v>118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0"/>
      <c r="CD8" s="10"/>
      <c r="CE8" s="10"/>
      <c r="CF8" s="10"/>
      <c r="CG8" s="10"/>
      <c r="CH8" s="9"/>
      <c r="CI8" s="9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57:97" s="8" customFormat="1" ht="6" customHeight="1"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0"/>
      <c r="CD9" s="10"/>
      <c r="CE9" s="10"/>
      <c r="CF9" s="10"/>
      <c r="CG9" s="10"/>
      <c r="CH9" s="9"/>
      <c r="CI9" s="9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7:97" s="8" customFormat="1" ht="15.75">
      <c r="G10" s="13" t="s">
        <v>2</v>
      </c>
      <c r="H10" s="74">
        <v>0.3958333333333333</v>
      </c>
      <c r="I10" s="74"/>
      <c r="J10" s="74"/>
      <c r="K10" s="74"/>
      <c r="L10" s="74"/>
      <c r="M10" s="2" t="s">
        <v>3</v>
      </c>
      <c r="T10" s="13" t="s">
        <v>4</v>
      </c>
      <c r="U10" s="75">
        <v>1</v>
      </c>
      <c r="V10" s="75"/>
      <c r="W10" s="14" t="s">
        <v>5</v>
      </c>
      <c r="X10" s="76">
        <v>0.008333333333333335</v>
      </c>
      <c r="Y10" s="76"/>
      <c r="Z10" s="76"/>
      <c r="AA10" s="76"/>
      <c r="AB10" s="76"/>
      <c r="AC10" s="2" t="s">
        <v>6</v>
      </c>
      <c r="AK10" s="13" t="s">
        <v>7</v>
      </c>
      <c r="AL10" s="76">
        <v>0.0020833333333333337</v>
      </c>
      <c r="AM10" s="76"/>
      <c r="AN10" s="76"/>
      <c r="AO10" s="76"/>
      <c r="AP10" s="76"/>
      <c r="AQ10" s="2" t="s">
        <v>6</v>
      </c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0"/>
      <c r="CD10" s="10"/>
      <c r="CE10" s="10"/>
      <c r="CF10" s="10"/>
      <c r="CG10" s="10"/>
      <c r="CH10" s="9"/>
      <c r="CI10" s="9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ht="9" customHeight="1"/>
    <row r="12" ht="6" customHeight="1"/>
    <row r="13" ht="12.75">
      <c r="B13" s="15" t="s">
        <v>8</v>
      </c>
    </row>
    <row r="14" ht="6" customHeight="1"/>
    <row r="15" spans="2:55" ht="16.5" thickBot="1">
      <c r="B15" s="77" t="s">
        <v>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E15" s="77" t="s">
        <v>10</v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</row>
    <row r="16" spans="2:55" ht="15">
      <c r="B16" s="78" t="s">
        <v>11</v>
      </c>
      <c r="C16" s="78"/>
      <c r="D16" s="79" t="s">
        <v>112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  <c r="Z16" s="80"/>
      <c r="AE16" s="78" t="s">
        <v>11</v>
      </c>
      <c r="AF16" s="78"/>
      <c r="AG16" s="79" t="s">
        <v>98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0"/>
      <c r="BC16" s="80"/>
    </row>
    <row r="17" spans="2:55" ht="15">
      <c r="B17" s="78" t="s">
        <v>12</v>
      </c>
      <c r="C17" s="78"/>
      <c r="D17" s="79" t="s">
        <v>100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  <c r="Z17" s="80"/>
      <c r="AE17" s="78" t="s">
        <v>12</v>
      </c>
      <c r="AF17" s="78"/>
      <c r="AG17" s="79" t="s">
        <v>19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80"/>
      <c r="BC17" s="80"/>
    </row>
    <row r="18" spans="2:55" ht="15">
      <c r="B18" s="78" t="s">
        <v>14</v>
      </c>
      <c r="C18" s="78"/>
      <c r="D18" s="79" t="s">
        <v>13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E18" s="78" t="s">
        <v>14</v>
      </c>
      <c r="AF18" s="78"/>
      <c r="AG18" s="79" t="s">
        <v>99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80"/>
      <c r="BC18" s="80"/>
    </row>
    <row r="19" spans="2:55" ht="15">
      <c r="B19" s="78" t="s">
        <v>15</v>
      </c>
      <c r="C19" s="78"/>
      <c r="D19" s="79" t="s">
        <v>103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0"/>
      <c r="Z19" s="80"/>
      <c r="AE19" s="78" t="s">
        <v>15</v>
      </c>
      <c r="AF19" s="78"/>
      <c r="AG19" s="79" t="s">
        <v>106</v>
      </c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80"/>
      <c r="BC19" s="80"/>
    </row>
    <row r="20" spans="2:55" ht="15">
      <c r="B20" s="81" t="s">
        <v>16</v>
      </c>
      <c r="C20" s="81"/>
      <c r="D20" s="82" t="s">
        <v>109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3"/>
      <c r="AE20" s="81" t="s">
        <v>16</v>
      </c>
      <c r="AF20" s="81"/>
      <c r="AG20" s="82" t="s">
        <v>110</v>
      </c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3"/>
      <c r="BC20" s="83"/>
    </row>
    <row r="21" spans="57:87" ht="6" customHeight="1"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H21" s="4"/>
      <c r="CI21" s="4"/>
    </row>
    <row r="22" spans="2:87" ht="16.5" thickBot="1">
      <c r="B22" s="77" t="s">
        <v>17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E22" s="77" t="s">
        <v>18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H22" s="4"/>
      <c r="CI22" s="4"/>
    </row>
    <row r="23" spans="2:98" ht="15">
      <c r="B23" s="78" t="s">
        <v>11</v>
      </c>
      <c r="C23" s="78"/>
      <c r="D23" s="79" t="s">
        <v>102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80"/>
      <c r="AE23" s="78" t="s">
        <v>11</v>
      </c>
      <c r="AF23" s="78"/>
      <c r="AG23" s="79" t="s">
        <v>97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80"/>
      <c r="BC23" s="80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</row>
    <row r="24" spans="2:87" ht="15">
      <c r="B24" s="78" t="s">
        <v>12</v>
      </c>
      <c r="C24" s="78"/>
      <c r="D24" s="79" t="s">
        <v>117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0"/>
      <c r="AE24" s="78" t="s">
        <v>12</v>
      </c>
      <c r="AF24" s="78"/>
      <c r="AG24" s="79" t="s">
        <v>104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0"/>
      <c r="BC24" s="80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H24" s="4"/>
      <c r="CI24" s="4"/>
    </row>
    <row r="25" spans="2:87" ht="15">
      <c r="B25" s="78" t="s">
        <v>14</v>
      </c>
      <c r="C25" s="78"/>
      <c r="D25" s="79" t="s">
        <v>101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0"/>
      <c r="AE25" s="78" t="s">
        <v>14</v>
      </c>
      <c r="AF25" s="78"/>
      <c r="AG25" s="79" t="s">
        <v>105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80"/>
      <c r="BC25" s="80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H25" s="4"/>
      <c r="CI25" s="4"/>
    </row>
    <row r="26" spans="2:87" ht="15">
      <c r="B26" s="78" t="s">
        <v>15</v>
      </c>
      <c r="C26" s="78"/>
      <c r="D26" s="79" t="s">
        <v>107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80"/>
      <c r="AE26" s="78" t="s">
        <v>15</v>
      </c>
      <c r="AF26" s="78"/>
      <c r="AG26" s="79" t="s">
        <v>108</v>
      </c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80"/>
      <c r="BC26" s="80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H26" s="4"/>
      <c r="CI26" s="4"/>
    </row>
    <row r="27" spans="2:87" ht="15.75" thickBot="1">
      <c r="B27" s="81" t="s">
        <v>16</v>
      </c>
      <c r="C27" s="81"/>
      <c r="D27" s="84" t="s">
        <v>96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3"/>
      <c r="Z27" s="83"/>
      <c r="AE27" s="81" t="s">
        <v>16</v>
      </c>
      <c r="AF27" s="81"/>
      <c r="AG27" s="82" t="s">
        <v>111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3"/>
      <c r="BC27" s="83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H27" s="4"/>
      <c r="CI27" s="4"/>
    </row>
    <row r="29" spans="2:14" ht="12.75">
      <c r="B29" s="15" t="s">
        <v>20</v>
      </c>
      <c r="N29" s="16"/>
    </row>
    <row r="30" ht="6" customHeight="1" thickBot="1"/>
    <row r="31" spans="2:103" s="17" customFormat="1" ht="16.5" customHeight="1" thickBot="1">
      <c r="B31" s="85" t="s">
        <v>21</v>
      </c>
      <c r="C31" s="85"/>
      <c r="D31" s="86" t="s">
        <v>22</v>
      </c>
      <c r="E31" s="86"/>
      <c r="F31" s="86"/>
      <c r="G31" s="86" t="s">
        <v>23</v>
      </c>
      <c r="H31" s="86"/>
      <c r="I31" s="86"/>
      <c r="J31" s="86" t="s">
        <v>24</v>
      </c>
      <c r="K31" s="86"/>
      <c r="L31" s="86"/>
      <c r="M31" s="86"/>
      <c r="N31" s="86"/>
      <c r="O31" s="86" t="s">
        <v>25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 t="s">
        <v>26</v>
      </c>
      <c r="AX31" s="86"/>
      <c r="AY31" s="86"/>
      <c r="AZ31" s="86"/>
      <c r="BA31" s="86"/>
      <c r="BB31" s="87"/>
      <c r="BC31" s="87"/>
      <c r="BD31" s="18"/>
      <c r="BE31" s="19"/>
      <c r="BF31" s="20"/>
      <c r="BG31" s="21"/>
      <c r="BH31" s="21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19"/>
      <c r="CD31" s="19"/>
      <c r="CE31" s="19"/>
      <c r="CF31" s="19"/>
      <c r="CG31" s="19"/>
      <c r="CH31" s="22"/>
      <c r="CI31" s="22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8"/>
      <c r="CU31" s="18"/>
      <c r="CV31" s="18"/>
      <c r="CW31" s="18"/>
      <c r="CX31" s="18"/>
      <c r="CY31" s="18"/>
    </row>
    <row r="32" spans="2:97" s="18" customFormat="1" ht="15.75" customHeight="1">
      <c r="B32" s="88">
        <v>1</v>
      </c>
      <c r="C32" s="88"/>
      <c r="D32" s="89">
        <v>1</v>
      </c>
      <c r="E32" s="89"/>
      <c r="F32" s="89"/>
      <c r="G32" s="89" t="s">
        <v>27</v>
      </c>
      <c r="H32" s="89"/>
      <c r="I32" s="89"/>
      <c r="J32" s="90">
        <f>$H$10</f>
        <v>0.3958333333333333</v>
      </c>
      <c r="K32" s="90"/>
      <c r="L32" s="90"/>
      <c r="M32" s="90"/>
      <c r="N32" s="90"/>
      <c r="O32" s="91" t="str">
        <f>D16</f>
        <v>Oussoud Hussein Dey I (ALG)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23" t="s">
        <v>28</v>
      </c>
      <c r="AF32" s="92" t="str">
        <f>D17</f>
        <v>BSV Müssen I</v>
      </c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3"/>
      <c r="AX32" s="93"/>
      <c r="AY32" s="23" t="s">
        <v>29</v>
      </c>
      <c r="AZ32" s="94"/>
      <c r="BA32" s="94"/>
      <c r="BB32" s="95"/>
      <c r="BC32" s="95"/>
      <c r="BE32" s="22"/>
      <c r="BF32" s="24"/>
      <c r="BG32" s="24"/>
      <c r="BH32" s="24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5" t="str">
        <f aca="true" t="shared" si="0" ref="BU32:BU55">IF(ISBLANK(AZ32),"0",IF(AW32&gt;AZ32,3,IF(AW32=AZ32,1,0)))</f>
        <v>0</v>
      </c>
      <c r="BV32" s="25" t="s">
        <v>29</v>
      </c>
      <c r="BW32" s="25" t="str">
        <f aca="true" t="shared" si="1" ref="BW32:BW55">IF(ISBLANK(AZ32),"0",IF(AZ32&gt;AW32,3,IF(AZ32=AW32,1,0)))</f>
        <v>0</v>
      </c>
      <c r="BX32" s="22"/>
      <c r="BY32" s="22"/>
      <c r="BZ32" s="22"/>
      <c r="CA32" s="26" t="s">
        <v>9</v>
      </c>
      <c r="CB32" s="25" t="s">
        <v>30</v>
      </c>
      <c r="CC32" s="96" t="s">
        <v>31</v>
      </c>
      <c r="CD32" s="96"/>
      <c r="CE32" s="96"/>
      <c r="CF32" s="27" t="s">
        <v>32</v>
      </c>
      <c r="CG32" s="19"/>
      <c r="CH32" s="26" t="s">
        <v>10</v>
      </c>
      <c r="CI32" s="25" t="s">
        <v>30</v>
      </c>
      <c r="CJ32" s="96" t="s">
        <v>31</v>
      </c>
      <c r="CK32" s="96"/>
      <c r="CL32" s="96"/>
      <c r="CM32" s="27" t="s">
        <v>32</v>
      </c>
      <c r="CN32" s="19"/>
      <c r="CO32" s="19"/>
      <c r="CP32" s="19"/>
      <c r="CQ32" s="19"/>
      <c r="CR32" s="19"/>
      <c r="CS32" s="19"/>
    </row>
    <row r="33" spans="2:103" s="17" customFormat="1" ht="15.75" customHeight="1" thickBot="1">
      <c r="B33" s="97">
        <v>2</v>
      </c>
      <c r="C33" s="97"/>
      <c r="D33" s="98">
        <v>2</v>
      </c>
      <c r="E33" s="98"/>
      <c r="F33" s="98"/>
      <c r="G33" s="98" t="s">
        <v>27</v>
      </c>
      <c r="H33" s="98"/>
      <c r="I33" s="98"/>
      <c r="J33" s="99">
        <f>J32</f>
        <v>0.3958333333333333</v>
      </c>
      <c r="K33" s="99"/>
      <c r="L33" s="99"/>
      <c r="M33" s="99"/>
      <c r="N33" s="99"/>
      <c r="O33" s="100" t="str">
        <f>D19</f>
        <v>FC Stukenbrock I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28" t="s">
        <v>28</v>
      </c>
      <c r="AF33" s="101" t="str">
        <f>D18</f>
        <v>SV Heide Paderborn I</v>
      </c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2"/>
      <c r="AX33" s="102"/>
      <c r="AY33" s="28" t="s">
        <v>29</v>
      </c>
      <c r="AZ33" s="103"/>
      <c r="BA33" s="103"/>
      <c r="BB33" s="104"/>
      <c r="BC33" s="104"/>
      <c r="BD33" s="18"/>
      <c r="BE33" s="22"/>
      <c r="BF33" s="24"/>
      <c r="BG33" s="24"/>
      <c r="BH33" s="24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5" t="str">
        <f t="shared" si="0"/>
        <v>0</v>
      </c>
      <c r="BV33" s="22" t="s">
        <v>29</v>
      </c>
      <c r="BW33" s="25" t="str">
        <f t="shared" si="1"/>
        <v>0</v>
      </c>
      <c r="BX33" s="22"/>
      <c r="BY33" s="22"/>
      <c r="BZ33" s="22"/>
      <c r="CA33" s="22" t="str">
        <f>$D$16</f>
        <v>Oussoud Hussein Dey I (ALG)</v>
      </c>
      <c r="CB33" s="25">
        <f>SUM($BU$32+$BW$40+$BW$49+$BU$71)</f>
        <v>0</v>
      </c>
      <c r="CC33" s="19">
        <f>SUM($AW$32+$AZ$40+$AZ$49+$AW$71)</f>
        <v>0</v>
      </c>
      <c r="CD33" s="27" t="s">
        <v>29</v>
      </c>
      <c r="CE33" s="29">
        <f>SUM($AZ$32+$AW$40+$AW$49+$AZ$71)</f>
        <v>0</v>
      </c>
      <c r="CF33" s="30">
        <f>SUM(CC33-CE33)</f>
        <v>0</v>
      </c>
      <c r="CG33" s="19"/>
      <c r="CH33" s="22" t="str">
        <f>$AG$16</f>
        <v>SK Kladno (CZ) I</v>
      </c>
      <c r="CI33" s="25">
        <f>SUM($BU$34+$BW$42+$BW$51+$BU$73)</f>
        <v>0</v>
      </c>
      <c r="CJ33" s="19">
        <f>SUM($AW$34+$AZ$42+$AZ$51+$AW$73)</f>
        <v>0</v>
      </c>
      <c r="CK33" s="27" t="s">
        <v>29</v>
      </c>
      <c r="CL33" s="29">
        <f>SUM($AZ$34+$AW$42+$AW$51+$AZ$73)</f>
        <v>0</v>
      </c>
      <c r="CM33" s="30">
        <f>SUM(CJ33-CL33)</f>
        <v>0</v>
      </c>
      <c r="CN33" s="19"/>
      <c r="CO33" s="19"/>
      <c r="CP33" s="19"/>
      <c r="CQ33" s="19"/>
      <c r="CR33" s="19"/>
      <c r="CS33" s="19"/>
      <c r="CT33" s="18"/>
      <c r="CU33" s="18"/>
      <c r="CV33" s="18"/>
      <c r="CW33" s="18"/>
      <c r="CX33" s="18"/>
      <c r="CY33" s="18"/>
    </row>
    <row r="34" spans="2:103" s="17" customFormat="1" ht="15.75" customHeight="1">
      <c r="B34" s="88">
        <v>3</v>
      </c>
      <c r="C34" s="88"/>
      <c r="D34" s="89">
        <v>3</v>
      </c>
      <c r="E34" s="89"/>
      <c r="F34" s="89"/>
      <c r="G34" s="89" t="s">
        <v>33</v>
      </c>
      <c r="H34" s="89"/>
      <c r="I34" s="89"/>
      <c r="J34" s="90">
        <v>0.3958333333333333</v>
      </c>
      <c r="K34" s="90"/>
      <c r="L34" s="90"/>
      <c r="M34" s="90"/>
      <c r="N34" s="90"/>
      <c r="O34" s="91" t="str">
        <f>AG16</f>
        <v>SK Kladno (CZ) I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23" t="s">
        <v>28</v>
      </c>
      <c r="AF34" s="92" t="str">
        <f>AG17</f>
        <v>SV Heide Paderborn II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3"/>
      <c r="AX34" s="93"/>
      <c r="AY34" s="23" t="s">
        <v>29</v>
      </c>
      <c r="AZ34" s="94"/>
      <c r="BA34" s="94"/>
      <c r="BB34" s="95"/>
      <c r="BC34" s="95"/>
      <c r="BD34" s="18"/>
      <c r="BE34" s="22"/>
      <c r="BF34" s="24"/>
      <c r="BG34" s="24"/>
      <c r="BH34" s="24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5" t="str">
        <f t="shared" si="0"/>
        <v>0</v>
      </c>
      <c r="BV34" s="22" t="s">
        <v>29</v>
      </c>
      <c r="BW34" s="25" t="str">
        <f t="shared" si="1"/>
        <v>0</v>
      </c>
      <c r="BX34" s="22"/>
      <c r="BY34" s="22"/>
      <c r="BZ34" s="22"/>
      <c r="CA34" s="22" t="str">
        <f>$D$17</f>
        <v>BSV Müssen I</v>
      </c>
      <c r="CB34" s="25">
        <f>SUM($BW$32+$BU$41+$BW$63+$BU$72)</f>
        <v>0</v>
      </c>
      <c r="CC34" s="19">
        <f>SUM($AZ$32+$AW$41+$AZ$63+$AW$72)</f>
        <v>0</v>
      </c>
      <c r="CD34" s="27" t="s">
        <v>29</v>
      </c>
      <c r="CE34" s="29">
        <f>SUM($AW$32+$AZ$41+$AW$63+$AZ$72)</f>
        <v>0</v>
      </c>
      <c r="CF34" s="30">
        <f>SUM(CC34-CE34)</f>
        <v>0</v>
      </c>
      <c r="CG34" s="19"/>
      <c r="CH34" s="22" t="str">
        <f>$AG$17</f>
        <v>SV Heide Paderborn II</v>
      </c>
      <c r="CI34" s="25">
        <f>SUM($BW$34+$BU$43+$BW$65+$BU$74)</f>
        <v>0</v>
      </c>
      <c r="CJ34" s="19">
        <f>SUM($AZ$34+$AW$43+$AZ$65+$AW$74)</f>
        <v>0</v>
      </c>
      <c r="CK34" s="27" t="s">
        <v>29</v>
      </c>
      <c r="CL34" s="29">
        <f>SUM($AW$34+$AZ$43+$AW$65+$AZ$74)</f>
        <v>0</v>
      </c>
      <c r="CM34" s="30">
        <f>SUM(CJ34-CL34)</f>
        <v>0</v>
      </c>
      <c r="CN34" s="19"/>
      <c r="CO34" s="19"/>
      <c r="CP34" s="19"/>
      <c r="CQ34" s="19"/>
      <c r="CR34" s="19"/>
      <c r="CS34" s="19"/>
      <c r="CT34" s="18"/>
      <c r="CU34" s="18"/>
      <c r="CV34" s="18"/>
      <c r="CW34" s="18"/>
      <c r="CX34" s="18"/>
      <c r="CY34" s="18"/>
    </row>
    <row r="35" spans="2:103" s="17" customFormat="1" ht="15.75" customHeight="1" thickBot="1">
      <c r="B35" s="97">
        <v>4</v>
      </c>
      <c r="C35" s="97"/>
      <c r="D35" s="98">
        <v>4</v>
      </c>
      <c r="E35" s="98"/>
      <c r="F35" s="98"/>
      <c r="G35" s="98" t="s">
        <v>33</v>
      </c>
      <c r="H35" s="98"/>
      <c r="I35" s="98"/>
      <c r="J35" s="99">
        <f>J34</f>
        <v>0.3958333333333333</v>
      </c>
      <c r="K35" s="99"/>
      <c r="L35" s="99"/>
      <c r="M35" s="99"/>
      <c r="N35" s="99"/>
      <c r="O35" s="100" t="str">
        <f>AG19</f>
        <v>BSV Ahden I</v>
      </c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28" t="s">
        <v>28</v>
      </c>
      <c r="AF35" s="101" t="str">
        <f>AG18</f>
        <v>VFL Hiddesen I</v>
      </c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2"/>
      <c r="AX35" s="102"/>
      <c r="AY35" s="28" t="s">
        <v>29</v>
      </c>
      <c r="AZ35" s="103"/>
      <c r="BA35" s="103"/>
      <c r="BB35" s="104"/>
      <c r="BC35" s="104"/>
      <c r="BD35" s="18"/>
      <c r="BE35" s="22"/>
      <c r="BF35" s="24"/>
      <c r="BG35" s="24"/>
      <c r="BH35" s="24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5" t="str">
        <f t="shared" si="0"/>
        <v>0</v>
      </c>
      <c r="BV35" s="22" t="s">
        <v>29</v>
      </c>
      <c r="BW35" s="25" t="str">
        <f t="shared" si="1"/>
        <v>0</v>
      </c>
      <c r="BX35" s="22"/>
      <c r="BY35" s="22"/>
      <c r="BZ35" s="22"/>
      <c r="CA35" s="22" t="str">
        <f>$D$18</f>
        <v>SV Heide Paderborn I</v>
      </c>
      <c r="CB35" s="25">
        <f>SUM($BW$33+$BU$48+$BU$63+$BW$71)</f>
        <v>0</v>
      </c>
      <c r="CC35" s="19">
        <f>SUM($AZ$33+$AW$48+$AW$63+$AZ$71)</f>
        <v>0</v>
      </c>
      <c r="CD35" s="27" t="s">
        <v>29</v>
      </c>
      <c r="CE35" s="29">
        <f>SUM($AW$33+$AZ$48+$AZ$63+$AW$71)</f>
        <v>0</v>
      </c>
      <c r="CF35" s="30">
        <f>SUM(CC35-CE35)</f>
        <v>0</v>
      </c>
      <c r="CG35" s="19"/>
      <c r="CH35" s="22" t="str">
        <f>$AG$18</f>
        <v>VFL Hiddesen I</v>
      </c>
      <c r="CI35" s="25">
        <f>SUM($BW$35+$BU$50+$BU$65+$BW$73)</f>
        <v>0</v>
      </c>
      <c r="CJ35" s="19">
        <f>SUM($AZ$35+$AW$50+$AW$65+$AZ$73)</f>
        <v>0</v>
      </c>
      <c r="CK35" s="27" t="s">
        <v>29</v>
      </c>
      <c r="CL35" s="29">
        <f>SUM($AW$35+$AZ$50+$AZ$65+$AW$73)</f>
        <v>0</v>
      </c>
      <c r="CM35" s="30">
        <f>SUM(CJ35-CL35)</f>
        <v>0</v>
      </c>
      <c r="CN35" s="19"/>
      <c r="CO35" s="19"/>
      <c r="CP35" s="19"/>
      <c r="CQ35" s="19"/>
      <c r="CR35" s="19"/>
      <c r="CS35" s="19"/>
      <c r="CT35" s="18"/>
      <c r="CU35" s="18"/>
      <c r="CV35" s="18"/>
      <c r="CW35" s="18"/>
      <c r="CX35" s="18"/>
      <c r="CY35" s="18"/>
    </row>
    <row r="36" spans="2:103" s="17" customFormat="1" ht="15.75" customHeight="1">
      <c r="B36" s="88">
        <v>5</v>
      </c>
      <c r="C36" s="88"/>
      <c r="D36" s="89">
        <v>1</v>
      </c>
      <c r="E36" s="89"/>
      <c r="F36" s="89"/>
      <c r="G36" s="89" t="s">
        <v>34</v>
      </c>
      <c r="H36" s="89"/>
      <c r="I36" s="89"/>
      <c r="J36" s="90">
        <v>0.40625</v>
      </c>
      <c r="K36" s="90"/>
      <c r="L36" s="90"/>
      <c r="M36" s="90"/>
      <c r="N36" s="90"/>
      <c r="O36" s="91" t="str">
        <f>D23</f>
        <v>WBS Akademia Warschau (PL) I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23" t="s">
        <v>28</v>
      </c>
      <c r="AF36" s="92" t="str">
        <f>D24</f>
        <v>VFL Theesen I</v>
      </c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3"/>
      <c r="AX36" s="93"/>
      <c r="AY36" s="23" t="s">
        <v>29</v>
      </c>
      <c r="AZ36" s="94"/>
      <c r="BA36" s="94"/>
      <c r="BB36" s="95"/>
      <c r="BC36" s="95"/>
      <c r="BD36" s="18"/>
      <c r="BE36" s="22"/>
      <c r="BF36" s="24"/>
      <c r="BG36" s="24"/>
      <c r="BH36" s="24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5" t="str">
        <f t="shared" si="0"/>
        <v>0</v>
      </c>
      <c r="BV36" s="22" t="s">
        <v>29</v>
      </c>
      <c r="BW36" s="25" t="str">
        <f t="shared" si="1"/>
        <v>0</v>
      </c>
      <c r="BX36" s="22"/>
      <c r="BY36" s="22"/>
      <c r="BZ36" s="22"/>
      <c r="CA36" s="22" t="str">
        <f>$D$19</f>
        <v>FC Stukenbrock I</v>
      </c>
      <c r="CB36" s="25">
        <f>SUM($BU$33+$BW$41+$BU$49+$BW$64)</f>
        <v>0</v>
      </c>
      <c r="CC36" s="19">
        <f>SUM($AW$33+$AZ$41+$AW$49+$AZ$64)</f>
        <v>0</v>
      </c>
      <c r="CD36" s="27" t="s">
        <v>29</v>
      </c>
      <c r="CE36" s="29">
        <f>SUM($AZ$33+$AW$41+$AZ$49+$AW$64)</f>
        <v>0</v>
      </c>
      <c r="CF36" s="30">
        <f>SUM(CC36-CE36)</f>
        <v>0</v>
      </c>
      <c r="CG36" s="19"/>
      <c r="CH36" s="22" t="str">
        <f>$AG$19</f>
        <v>BSV Ahden I</v>
      </c>
      <c r="CI36" s="25">
        <f>SUM($BU$35+$BW$43+$BU$51+$BW$66)</f>
        <v>0</v>
      </c>
      <c r="CJ36" s="19">
        <f>SUM($AW$35+$AZ$43+$AW$51+$AZ$66)</f>
        <v>0</v>
      </c>
      <c r="CK36" s="27" t="s">
        <v>29</v>
      </c>
      <c r="CL36" s="29">
        <f>SUM($AZ$35+$AW$43+$AZ$51+$AW$66)</f>
        <v>0</v>
      </c>
      <c r="CM36" s="30">
        <f>SUM(CJ36-CL36)</f>
        <v>0</v>
      </c>
      <c r="CN36" s="19"/>
      <c r="CO36" s="19"/>
      <c r="CP36" s="19"/>
      <c r="CQ36" s="19"/>
      <c r="CR36" s="19"/>
      <c r="CS36" s="19"/>
      <c r="CT36" s="18"/>
      <c r="CU36" s="18"/>
      <c r="CV36" s="18"/>
      <c r="CW36" s="18"/>
      <c r="CX36" s="18"/>
      <c r="CY36" s="18"/>
    </row>
    <row r="37" spans="2:103" s="17" customFormat="1" ht="15.75" customHeight="1">
      <c r="B37" s="97">
        <v>6</v>
      </c>
      <c r="C37" s="97"/>
      <c r="D37" s="98">
        <v>2</v>
      </c>
      <c r="E37" s="98"/>
      <c r="F37" s="98"/>
      <c r="G37" s="98" t="s">
        <v>34</v>
      </c>
      <c r="H37" s="98"/>
      <c r="I37" s="98"/>
      <c r="J37" s="99">
        <f>J36</f>
        <v>0.40625</v>
      </c>
      <c r="K37" s="99"/>
      <c r="L37" s="99"/>
      <c r="M37" s="99"/>
      <c r="N37" s="99"/>
      <c r="O37" s="100" t="str">
        <f>D26</f>
        <v>SF Oesterholz/Kohlstädt I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28" t="s">
        <v>28</v>
      </c>
      <c r="AF37" s="101" t="str">
        <f>D25</f>
        <v>SV Lippstadt 08 I</v>
      </c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28" t="s">
        <v>29</v>
      </c>
      <c r="AZ37" s="103"/>
      <c r="BA37" s="103"/>
      <c r="BB37" s="104"/>
      <c r="BC37" s="104"/>
      <c r="BD37" s="18"/>
      <c r="BE37" s="22"/>
      <c r="BF37" s="24"/>
      <c r="BG37" s="24"/>
      <c r="BH37" s="24"/>
      <c r="BI37" s="22"/>
      <c r="BJ37" s="22"/>
      <c r="BK37" s="3"/>
      <c r="BL37" s="3"/>
      <c r="BM37" s="3"/>
      <c r="BN37" s="3"/>
      <c r="BO37" s="3"/>
      <c r="BP37" s="3"/>
      <c r="BQ37" s="3"/>
      <c r="BR37" s="3"/>
      <c r="BS37" s="3"/>
      <c r="BT37" s="22"/>
      <c r="BU37" s="25" t="str">
        <f t="shared" si="0"/>
        <v>0</v>
      </c>
      <c r="BV37" s="22" t="s">
        <v>29</v>
      </c>
      <c r="BW37" s="25" t="str">
        <f t="shared" si="1"/>
        <v>0</v>
      </c>
      <c r="BX37" s="22"/>
      <c r="BY37" s="22"/>
      <c r="BZ37" s="22"/>
      <c r="CA37" s="22" t="str">
        <f>$D$20</f>
        <v>Kirchhörder Sportclub 58 e.V. I</v>
      </c>
      <c r="CB37" s="25">
        <f>SUM($BU$40+$BW$48+$BU$64+$BW$72)</f>
        <v>0</v>
      </c>
      <c r="CC37" s="19">
        <f>SUM($AW$40+$AZ$48+$AW$64+$AZ$72)</f>
        <v>0</v>
      </c>
      <c r="CD37" s="27" t="s">
        <v>29</v>
      </c>
      <c r="CE37" s="29">
        <f>SUM($AZ$40+$AW$48+$AZ$64+$AW$72)</f>
        <v>0</v>
      </c>
      <c r="CF37" s="30">
        <f>SUM(CC37-CE37)</f>
        <v>0</v>
      </c>
      <c r="CG37" s="19"/>
      <c r="CH37" s="22" t="str">
        <f>$AG$20</f>
        <v>SV Brilon I</v>
      </c>
      <c r="CI37" s="25">
        <f>SUM($BU$42+$BW$50+$BU$66+$BW$74)</f>
        <v>0</v>
      </c>
      <c r="CJ37" s="19">
        <f>SUM($AW$42+$AZ$50+$AW$66+$AZ$74)</f>
        <v>0</v>
      </c>
      <c r="CK37" s="27" t="s">
        <v>29</v>
      </c>
      <c r="CL37" s="29">
        <f>SUM($AZ$42+$AW$50+$AZ$66+$AW$74)</f>
        <v>0</v>
      </c>
      <c r="CM37" s="30">
        <f>SUM(CJ37-CL37)</f>
        <v>0</v>
      </c>
      <c r="CN37" s="19"/>
      <c r="CO37" s="19"/>
      <c r="CP37" s="19"/>
      <c r="CQ37" s="19"/>
      <c r="CR37" s="19"/>
      <c r="CS37" s="19"/>
      <c r="CT37" s="18"/>
      <c r="CU37" s="18"/>
      <c r="CV37" s="18"/>
      <c r="CW37" s="18"/>
      <c r="CX37" s="18"/>
      <c r="CY37" s="18"/>
    </row>
    <row r="38" spans="2:103" s="17" customFormat="1" ht="15.75" customHeight="1">
      <c r="B38" s="88">
        <v>7</v>
      </c>
      <c r="C38" s="88"/>
      <c r="D38" s="89">
        <v>3</v>
      </c>
      <c r="E38" s="89"/>
      <c r="F38" s="89"/>
      <c r="G38" s="89" t="s">
        <v>35</v>
      </c>
      <c r="H38" s="89"/>
      <c r="I38" s="89"/>
      <c r="J38" s="90">
        <v>0.40625</v>
      </c>
      <c r="K38" s="90"/>
      <c r="L38" s="90"/>
      <c r="M38" s="90"/>
      <c r="N38" s="90"/>
      <c r="O38" s="91" t="str">
        <f>AG23</f>
        <v>SC Paderborn 07 I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23" t="s">
        <v>28</v>
      </c>
      <c r="AF38" s="92" t="str">
        <f>AG24</f>
        <v>Paderborn United I</v>
      </c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3"/>
      <c r="AX38" s="93"/>
      <c r="AY38" s="23" t="s">
        <v>29</v>
      </c>
      <c r="AZ38" s="94"/>
      <c r="BA38" s="94"/>
      <c r="BB38" s="95"/>
      <c r="BC38" s="95"/>
      <c r="BD38" s="31"/>
      <c r="BE38" s="22"/>
      <c r="BF38" s="24"/>
      <c r="BG38" s="24"/>
      <c r="BH38" s="24"/>
      <c r="BI38" s="22"/>
      <c r="BJ38" s="22"/>
      <c r="BK38" s="32"/>
      <c r="BL38" s="32"/>
      <c r="BM38" s="33"/>
      <c r="BN38" s="34"/>
      <c r="BO38" s="34"/>
      <c r="BP38" s="35"/>
      <c r="BQ38" s="34"/>
      <c r="BR38" s="36"/>
      <c r="BS38" s="22"/>
      <c r="BT38" s="22"/>
      <c r="BU38" s="25" t="str">
        <f t="shared" si="0"/>
        <v>0</v>
      </c>
      <c r="BV38" s="22" t="s">
        <v>29</v>
      </c>
      <c r="BW38" s="25" t="str">
        <f t="shared" si="1"/>
        <v>0</v>
      </c>
      <c r="BX38" s="22"/>
      <c r="BY38" s="22"/>
      <c r="BZ38" s="22"/>
      <c r="CA38" s="19"/>
      <c r="CB38" s="19"/>
      <c r="CC38" s="19"/>
      <c r="CD38" s="19"/>
      <c r="CE38" s="19"/>
      <c r="CF38" s="19"/>
      <c r="CG38" s="4"/>
      <c r="CH38" s="4"/>
      <c r="CI38" s="4"/>
      <c r="CJ38" s="4"/>
      <c r="CK38" s="4"/>
      <c r="CL38" s="4"/>
      <c r="CM38" s="4"/>
      <c r="CN38" s="4"/>
      <c r="CO38" s="4"/>
      <c r="CP38" s="19"/>
      <c r="CQ38" s="19"/>
      <c r="CR38" s="19"/>
      <c r="CS38" s="19"/>
      <c r="CT38" s="18"/>
      <c r="CU38" s="18"/>
      <c r="CV38" s="18"/>
      <c r="CW38" s="18"/>
      <c r="CX38" s="18"/>
      <c r="CY38" s="18"/>
    </row>
    <row r="39" spans="2:103" s="17" customFormat="1" ht="15.75" customHeight="1">
      <c r="B39" s="97">
        <v>8</v>
      </c>
      <c r="C39" s="97"/>
      <c r="D39" s="98">
        <v>4</v>
      </c>
      <c r="E39" s="98"/>
      <c r="F39" s="98"/>
      <c r="G39" s="98" t="s">
        <v>35</v>
      </c>
      <c r="H39" s="98"/>
      <c r="I39" s="98"/>
      <c r="J39" s="99">
        <f>J38</f>
        <v>0.40625</v>
      </c>
      <c r="K39" s="99"/>
      <c r="L39" s="99"/>
      <c r="M39" s="99"/>
      <c r="N39" s="99"/>
      <c r="O39" s="100" t="str">
        <f>AG26</f>
        <v>BSV Heeren 09/24 I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28" t="s">
        <v>28</v>
      </c>
      <c r="AF39" s="101" t="str">
        <f>AG25</f>
        <v>SK Kladno II (CZ)</v>
      </c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2"/>
      <c r="AX39" s="102"/>
      <c r="AY39" s="28" t="s">
        <v>29</v>
      </c>
      <c r="AZ39" s="103"/>
      <c r="BA39" s="103"/>
      <c r="BB39" s="104"/>
      <c r="BC39" s="104"/>
      <c r="BD39" s="31"/>
      <c r="BE39" s="22"/>
      <c r="BF39" s="24"/>
      <c r="BG39" s="24"/>
      <c r="BH39" s="24"/>
      <c r="BI39" s="22"/>
      <c r="BJ39" s="22"/>
      <c r="BK39" s="32"/>
      <c r="BL39" s="32"/>
      <c r="BM39" s="33"/>
      <c r="BN39" s="34"/>
      <c r="BO39" s="34"/>
      <c r="BP39" s="35"/>
      <c r="BQ39" s="34"/>
      <c r="BR39" s="36"/>
      <c r="BS39" s="22"/>
      <c r="BT39" s="22"/>
      <c r="BU39" s="25" t="str">
        <f t="shared" si="0"/>
        <v>0</v>
      </c>
      <c r="BV39" s="22" t="s">
        <v>29</v>
      </c>
      <c r="BW39" s="25" t="str">
        <f t="shared" si="1"/>
        <v>0</v>
      </c>
      <c r="BX39" s="22"/>
      <c r="BY39" s="22"/>
      <c r="BZ39" s="22"/>
      <c r="CA39" s="19"/>
      <c r="CB39" s="19"/>
      <c r="CC39" s="19"/>
      <c r="CD39" s="19"/>
      <c r="CE39" s="19"/>
      <c r="CF39" s="19"/>
      <c r="CG39" s="4"/>
      <c r="CH39" s="4"/>
      <c r="CI39" s="4"/>
      <c r="CJ39" s="4"/>
      <c r="CK39" s="4"/>
      <c r="CL39" s="4"/>
      <c r="CM39" s="4"/>
      <c r="CN39" s="4"/>
      <c r="CO39" s="4"/>
      <c r="CP39" s="19"/>
      <c r="CQ39" s="19"/>
      <c r="CR39" s="19"/>
      <c r="CS39" s="19"/>
      <c r="CT39" s="18"/>
      <c r="CU39" s="18"/>
      <c r="CV39" s="18"/>
      <c r="CW39" s="18"/>
      <c r="CX39" s="18"/>
      <c r="CY39" s="18"/>
    </row>
    <row r="40" spans="2:103" s="17" customFormat="1" ht="15.75" customHeight="1">
      <c r="B40" s="88">
        <v>9</v>
      </c>
      <c r="C40" s="88"/>
      <c r="D40" s="89">
        <v>1</v>
      </c>
      <c r="E40" s="89"/>
      <c r="F40" s="89"/>
      <c r="G40" s="89" t="s">
        <v>27</v>
      </c>
      <c r="H40" s="89"/>
      <c r="I40" s="89"/>
      <c r="J40" s="90">
        <f>J39+$U$10*$X$10+$AL$10</f>
        <v>0.4166666666666667</v>
      </c>
      <c r="K40" s="90"/>
      <c r="L40" s="90"/>
      <c r="M40" s="90"/>
      <c r="N40" s="90"/>
      <c r="O40" s="91" t="str">
        <f>D20</f>
        <v>Kirchhörder Sportclub 58 e.V. I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23" t="s">
        <v>28</v>
      </c>
      <c r="AF40" s="92" t="str">
        <f>D16</f>
        <v>Oussoud Hussein Dey I (ALG)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3"/>
      <c r="AX40" s="93"/>
      <c r="AY40" s="23" t="s">
        <v>29</v>
      </c>
      <c r="AZ40" s="94"/>
      <c r="BA40" s="94"/>
      <c r="BB40" s="95"/>
      <c r="BC40" s="95"/>
      <c r="BD40" s="31"/>
      <c r="BE40" s="22"/>
      <c r="BF40" s="24"/>
      <c r="BG40" s="24"/>
      <c r="BH40" s="24"/>
      <c r="BI40" s="22"/>
      <c r="BJ40" s="22"/>
      <c r="BK40" s="32"/>
      <c r="BL40" s="32"/>
      <c r="BM40" s="33"/>
      <c r="BN40" s="34"/>
      <c r="BO40" s="34"/>
      <c r="BP40" s="35"/>
      <c r="BQ40" s="34"/>
      <c r="BR40" s="36"/>
      <c r="BS40" s="22"/>
      <c r="BT40" s="22"/>
      <c r="BU40" s="25" t="str">
        <f t="shared" si="0"/>
        <v>0</v>
      </c>
      <c r="BV40" s="22" t="s">
        <v>29</v>
      </c>
      <c r="BW40" s="25" t="str">
        <f t="shared" si="1"/>
        <v>0</v>
      </c>
      <c r="BX40" s="22"/>
      <c r="BY40" s="22"/>
      <c r="BZ40" s="22"/>
      <c r="CA40" s="26" t="s">
        <v>17</v>
      </c>
      <c r="CB40" s="25" t="s">
        <v>30</v>
      </c>
      <c r="CC40" s="96" t="s">
        <v>31</v>
      </c>
      <c r="CD40" s="96"/>
      <c r="CE40" s="96"/>
      <c r="CF40" s="27" t="s">
        <v>32</v>
      </c>
      <c r="CG40" s="19"/>
      <c r="CH40" s="26" t="s">
        <v>18</v>
      </c>
      <c r="CI40" s="25" t="s">
        <v>30</v>
      </c>
      <c r="CJ40" s="96" t="s">
        <v>31</v>
      </c>
      <c r="CK40" s="96"/>
      <c r="CL40" s="96"/>
      <c r="CM40" s="27" t="s">
        <v>32</v>
      </c>
      <c r="CN40" s="4"/>
      <c r="CO40" s="4"/>
      <c r="CP40" s="19"/>
      <c r="CQ40" s="19"/>
      <c r="CR40" s="19"/>
      <c r="CS40" s="19"/>
      <c r="CT40" s="18"/>
      <c r="CU40" s="18"/>
      <c r="CV40" s="18"/>
      <c r="CW40" s="18"/>
      <c r="CX40" s="18"/>
      <c r="CY40" s="18"/>
    </row>
    <row r="41" spans="2:103" s="17" customFormat="1" ht="15.75" customHeight="1">
      <c r="B41" s="97">
        <v>10</v>
      </c>
      <c r="C41" s="97"/>
      <c r="D41" s="98">
        <v>2</v>
      </c>
      <c r="E41" s="98"/>
      <c r="F41" s="98"/>
      <c r="G41" s="98" t="s">
        <v>27</v>
      </c>
      <c r="H41" s="98"/>
      <c r="I41" s="98"/>
      <c r="J41" s="99">
        <f>J40</f>
        <v>0.4166666666666667</v>
      </c>
      <c r="K41" s="99"/>
      <c r="L41" s="99"/>
      <c r="M41" s="99"/>
      <c r="N41" s="99"/>
      <c r="O41" s="100" t="str">
        <f>D17</f>
        <v>BSV Müssen I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28" t="s">
        <v>28</v>
      </c>
      <c r="AF41" s="101" t="str">
        <f>D19</f>
        <v>FC Stukenbrock I</v>
      </c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2"/>
      <c r="AX41" s="102"/>
      <c r="AY41" s="28" t="s">
        <v>29</v>
      </c>
      <c r="AZ41" s="103"/>
      <c r="BA41" s="103"/>
      <c r="BB41" s="104"/>
      <c r="BC41" s="104"/>
      <c r="BD41" s="31"/>
      <c r="BE41" s="22"/>
      <c r="BF41" s="24"/>
      <c r="BG41" s="24"/>
      <c r="BH41" s="24"/>
      <c r="BI41" s="22"/>
      <c r="BJ41" s="22"/>
      <c r="BK41" s="32"/>
      <c r="BL41" s="32"/>
      <c r="BM41" s="33"/>
      <c r="BN41" s="34"/>
      <c r="BO41" s="34"/>
      <c r="BP41" s="35"/>
      <c r="BQ41" s="34"/>
      <c r="BR41" s="36"/>
      <c r="BS41" s="22"/>
      <c r="BT41" s="22"/>
      <c r="BU41" s="25" t="str">
        <f t="shared" si="0"/>
        <v>0</v>
      </c>
      <c r="BV41" s="22" t="s">
        <v>29</v>
      </c>
      <c r="BW41" s="25" t="str">
        <f t="shared" si="1"/>
        <v>0</v>
      </c>
      <c r="BX41" s="22"/>
      <c r="BY41" s="22"/>
      <c r="BZ41" s="22"/>
      <c r="CA41" s="22" t="str">
        <f>$D$23</f>
        <v>WBS Akademia Warschau (PL) I</v>
      </c>
      <c r="CB41" s="25">
        <f>SUM($BU$36+$BW$44+$BW$53+$BU$75)</f>
        <v>0</v>
      </c>
      <c r="CC41" s="19">
        <f>SUM($AW$36+$AZ$44+$AZ$53+$AW$75)</f>
        <v>0</v>
      </c>
      <c r="CD41" s="27" t="s">
        <v>29</v>
      </c>
      <c r="CE41" s="29">
        <f>SUM($AZ$36+$AW$44+$AW$53+$AZ$75)</f>
        <v>0</v>
      </c>
      <c r="CF41" s="30">
        <f>SUM(CC41-CE41)</f>
        <v>0</v>
      </c>
      <c r="CG41" s="19"/>
      <c r="CH41" s="22" t="str">
        <f>$AG$23</f>
        <v>SC Paderborn 07 I</v>
      </c>
      <c r="CI41" s="25">
        <f>SUM($BU$38+$BW$46+$BW$55+$BU$77)</f>
        <v>0</v>
      </c>
      <c r="CJ41" s="19">
        <f>SUM($AW$38+$AZ$46+$AZ$55+$AW$77)</f>
        <v>0</v>
      </c>
      <c r="CK41" s="27" t="s">
        <v>29</v>
      </c>
      <c r="CL41" s="29">
        <f>SUM($AZ$38+$AW$46+$AW$55+$AZ$77)</f>
        <v>0</v>
      </c>
      <c r="CM41" s="30">
        <f>SUM(CJ41-CL41)</f>
        <v>0</v>
      </c>
      <c r="CN41" s="4"/>
      <c r="CO41" s="4"/>
      <c r="CP41" s="19"/>
      <c r="CQ41" s="19"/>
      <c r="CR41" s="19"/>
      <c r="CS41" s="19"/>
      <c r="CT41" s="18"/>
      <c r="CU41" s="18"/>
      <c r="CV41" s="18"/>
      <c r="CW41" s="18"/>
      <c r="CX41" s="18"/>
      <c r="CY41" s="18"/>
    </row>
    <row r="42" spans="2:103" s="17" customFormat="1" ht="15.75" customHeight="1">
      <c r="B42" s="88">
        <v>11</v>
      </c>
      <c r="C42" s="88"/>
      <c r="D42" s="89">
        <v>3</v>
      </c>
      <c r="E42" s="89"/>
      <c r="F42" s="89"/>
      <c r="G42" s="89" t="s">
        <v>33</v>
      </c>
      <c r="H42" s="89"/>
      <c r="I42" s="89"/>
      <c r="J42" s="90">
        <v>0.4166666666666667</v>
      </c>
      <c r="K42" s="90"/>
      <c r="L42" s="90"/>
      <c r="M42" s="90"/>
      <c r="N42" s="90"/>
      <c r="O42" s="91" t="str">
        <f>AG20</f>
        <v>SV Brilon I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23" t="s">
        <v>28</v>
      </c>
      <c r="AF42" s="92" t="str">
        <f>AG16</f>
        <v>SK Kladno (CZ) I</v>
      </c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3"/>
      <c r="AX42" s="93"/>
      <c r="AY42" s="23" t="s">
        <v>29</v>
      </c>
      <c r="AZ42" s="94"/>
      <c r="BA42" s="94"/>
      <c r="BB42" s="95"/>
      <c r="BC42" s="95"/>
      <c r="BD42" s="31"/>
      <c r="BE42" s="22"/>
      <c r="BF42" s="24"/>
      <c r="BG42" s="24"/>
      <c r="BH42" s="24"/>
      <c r="BI42" s="22"/>
      <c r="BJ42" s="22"/>
      <c r="BK42" s="32"/>
      <c r="BL42" s="32"/>
      <c r="BM42" s="37"/>
      <c r="BN42" s="34"/>
      <c r="BO42" s="34"/>
      <c r="BP42" s="35"/>
      <c r="BQ42" s="34"/>
      <c r="BR42" s="38"/>
      <c r="BS42" s="22"/>
      <c r="BT42" s="22"/>
      <c r="BU42" s="25" t="str">
        <f t="shared" si="0"/>
        <v>0</v>
      </c>
      <c r="BV42" s="22" t="s">
        <v>29</v>
      </c>
      <c r="BW42" s="25" t="str">
        <f t="shared" si="1"/>
        <v>0</v>
      </c>
      <c r="BX42" s="22"/>
      <c r="BY42" s="22"/>
      <c r="BZ42" s="22"/>
      <c r="CA42" s="22" t="str">
        <f>$D$24</f>
        <v>VFL Theesen I</v>
      </c>
      <c r="CB42" s="25">
        <f>SUM($BW$36+$BU$45+$BW$67+$BU$76)</f>
        <v>0</v>
      </c>
      <c r="CC42" s="19">
        <f>SUM($AZ$36+$AW$45+$AZ$67+$AW$76)</f>
        <v>0</v>
      </c>
      <c r="CD42" s="27" t="s">
        <v>29</v>
      </c>
      <c r="CE42" s="29">
        <f>SUM($AW$36+$AZ$45+$AW$67+$AZ$76)</f>
        <v>0</v>
      </c>
      <c r="CF42" s="30">
        <f>SUM(CC42-CE42)</f>
        <v>0</v>
      </c>
      <c r="CG42" s="19"/>
      <c r="CH42" s="22" t="str">
        <f>$AG$24</f>
        <v>Paderborn United I</v>
      </c>
      <c r="CI42" s="25">
        <f>SUM($BW$38+$BU$47+$BW$69+$BU$78)</f>
        <v>0</v>
      </c>
      <c r="CJ42" s="19">
        <f>SUM($AZ$38+$AW$47+$AZ$69+$AW$78)</f>
        <v>0</v>
      </c>
      <c r="CK42" s="27" t="s">
        <v>29</v>
      </c>
      <c r="CL42" s="29">
        <f>SUM($AW$38+$AZ$47+$AW$69+$AZ$78)</f>
        <v>0</v>
      </c>
      <c r="CM42" s="30">
        <f>SUM(CJ42-CL42)</f>
        <v>0</v>
      </c>
      <c r="CN42" s="4"/>
      <c r="CO42" s="4"/>
      <c r="CP42" s="19"/>
      <c r="CQ42" s="19"/>
      <c r="CR42" s="19"/>
      <c r="CS42" s="19"/>
      <c r="CT42" s="18"/>
      <c r="CU42" s="18"/>
      <c r="CV42" s="18"/>
      <c r="CW42" s="18"/>
      <c r="CX42" s="18"/>
      <c r="CY42" s="18"/>
    </row>
    <row r="43" spans="2:103" s="17" customFormat="1" ht="15.75" customHeight="1">
      <c r="B43" s="97">
        <v>12</v>
      </c>
      <c r="C43" s="97"/>
      <c r="D43" s="98">
        <v>4</v>
      </c>
      <c r="E43" s="98"/>
      <c r="F43" s="98"/>
      <c r="G43" s="98" t="s">
        <v>33</v>
      </c>
      <c r="H43" s="98"/>
      <c r="I43" s="98"/>
      <c r="J43" s="99">
        <f>J42</f>
        <v>0.4166666666666667</v>
      </c>
      <c r="K43" s="99"/>
      <c r="L43" s="99"/>
      <c r="M43" s="99"/>
      <c r="N43" s="99"/>
      <c r="O43" s="100" t="str">
        <f>AG17</f>
        <v>SV Heide Paderborn II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28" t="s">
        <v>28</v>
      </c>
      <c r="AF43" s="101" t="str">
        <f>AG19</f>
        <v>BSV Ahden I</v>
      </c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2"/>
      <c r="AX43" s="102"/>
      <c r="AY43" s="28" t="s">
        <v>29</v>
      </c>
      <c r="AZ43" s="103"/>
      <c r="BA43" s="103"/>
      <c r="BB43" s="104"/>
      <c r="BC43" s="104"/>
      <c r="BD43" s="31"/>
      <c r="BE43" s="22"/>
      <c r="BF43" s="24"/>
      <c r="BG43" s="24"/>
      <c r="BH43" s="24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5" t="str">
        <f t="shared" si="0"/>
        <v>0</v>
      </c>
      <c r="BV43" s="22" t="s">
        <v>29</v>
      </c>
      <c r="BW43" s="25" t="str">
        <f t="shared" si="1"/>
        <v>0</v>
      </c>
      <c r="BX43" s="22"/>
      <c r="BY43" s="22"/>
      <c r="BZ43" s="22"/>
      <c r="CA43" s="22" t="str">
        <f>$D$25</f>
        <v>SV Lippstadt 08 I</v>
      </c>
      <c r="CB43" s="25">
        <f>SUM($BW$37+$BU$52+$BU$67+$BW$75)</f>
        <v>0</v>
      </c>
      <c r="CC43" s="19">
        <f>SUM($AZ$37+$AW$52+$AW$67+$AZ$75)</f>
        <v>0</v>
      </c>
      <c r="CD43" s="27" t="s">
        <v>29</v>
      </c>
      <c r="CE43" s="29">
        <f>SUM($AW$37+$AZ$52+$AZ$67+$AW$75)</f>
        <v>0</v>
      </c>
      <c r="CF43" s="30">
        <f>SUM(CC43-CE43)</f>
        <v>0</v>
      </c>
      <c r="CG43" s="19"/>
      <c r="CH43" s="22" t="str">
        <f>$AG$25</f>
        <v>SK Kladno II (CZ)</v>
      </c>
      <c r="CI43" s="25">
        <f>SUM($BW$39+$BU$54+$BU$69+$BW$77)</f>
        <v>0</v>
      </c>
      <c r="CJ43" s="19">
        <f>SUM($AZ$39+$AW$54+$AW$69+$AZ$77)</f>
        <v>0</v>
      </c>
      <c r="CK43" s="27" t="s">
        <v>29</v>
      </c>
      <c r="CL43" s="29">
        <f>SUM($AW$39+$AZ$54+$AZ$69+$AW$77)</f>
        <v>0</v>
      </c>
      <c r="CM43" s="30">
        <f>SUM(CJ43-CL43)</f>
        <v>0</v>
      </c>
      <c r="CN43" s="19"/>
      <c r="CO43" s="19"/>
      <c r="CP43" s="19"/>
      <c r="CQ43" s="19"/>
      <c r="CR43" s="19"/>
      <c r="CS43" s="19"/>
      <c r="CT43" s="18"/>
      <c r="CU43" s="18"/>
      <c r="CV43" s="18"/>
      <c r="CW43" s="18"/>
      <c r="CX43" s="18"/>
      <c r="CY43" s="18"/>
    </row>
    <row r="44" spans="2:103" s="17" customFormat="1" ht="15.75" customHeight="1">
      <c r="B44" s="88">
        <v>13</v>
      </c>
      <c r="C44" s="88"/>
      <c r="D44" s="89">
        <v>1</v>
      </c>
      <c r="E44" s="89"/>
      <c r="F44" s="89"/>
      <c r="G44" s="89" t="s">
        <v>34</v>
      </c>
      <c r="H44" s="89"/>
      <c r="I44" s="89"/>
      <c r="J44" s="90">
        <f>J43+$U$10*$X$10+$AL$10</f>
        <v>0.42708333333333337</v>
      </c>
      <c r="K44" s="90"/>
      <c r="L44" s="90"/>
      <c r="M44" s="90"/>
      <c r="N44" s="90"/>
      <c r="O44" s="91" t="str">
        <f>D27</f>
        <v>FC Rheinsüd Köln II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23" t="s">
        <v>28</v>
      </c>
      <c r="AF44" s="92" t="str">
        <f>D23</f>
        <v>WBS Akademia Warschau (PL) I</v>
      </c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3"/>
      <c r="AX44" s="93"/>
      <c r="AY44" s="23" t="s">
        <v>29</v>
      </c>
      <c r="AZ44" s="94"/>
      <c r="BA44" s="94"/>
      <c r="BB44" s="95"/>
      <c r="BC44" s="95"/>
      <c r="BD44" s="31"/>
      <c r="BE44" s="22"/>
      <c r="BF44" s="24"/>
      <c r="BG44" s="24"/>
      <c r="BH44" s="24"/>
      <c r="BI44" s="22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2"/>
      <c r="BU44" s="25" t="str">
        <f t="shared" si="0"/>
        <v>0</v>
      </c>
      <c r="BV44" s="22" t="s">
        <v>29</v>
      </c>
      <c r="BW44" s="25" t="str">
        <f t="shared" si="1"/>
        <v>0</v>
      </c>
      <c r="BX44" s="22"/>
      <c r="BY44" s="22"/>
      <c r="BZ44" s="22"/>
      <c r="CA44" s="22" t="str">
        <f>$D$26</f>
        <v>SF Oesterholz/Kohlstädt I</v>
      </c>
      <c r="CB44" s="25">
        <f>SUM($BU$37+$BW$45+$BU$53+$BW$68)</f>
        <v>0</v>
      </c>
      <c r="CC44" s="19">
        <f>SUM($AW$37+$AZ$45+$AW$53+$AZ$68)</f>
        <v>0</v>
      </c>
      <c r="CD44" s="27" t="s">
        <v>29</v>
      </c>
      <c r="CE44" s="29">
        <f>SUM($AZ$37+$AW$45+$AZ$53+$AW$68)</f>
        <v>0</v>
      </c>
      <c r="CF44" s="30">
        <f>SUM(CC44-CE44)</f>
        <v>0</v>
      </c>
      <c r="CG44" s="19"/>
      <c r="CH44" s="22" t="str">
        <f>$AG$26</f>
        <v>BSV Heeren 09/24 I</v>
      </c>
      <c r="CI44" s="25">
        <f>SUM($BU$39+$BW$47+$BU$55+$BW$70)</f>
        <v>0</v>
      </c>
      <c r="CJ44" s="19">
        <f>SUM($AW$39+$AZ$47+$AW$55+$AZ$70)</f>
        <v>0</v>
      </c>
      <c r="CK44" s="27" t="s">
        <v>29</v>
      </c>
      <c r="CL44" s="29">
        <f>SUM($AZ$39+$AW$47+$AZ$55+$AW$70)</f>
        <v>0</v>
      </c>
      <c r="CM44" s="30">
        <f>SUM(CJ44-CL44)</f>
        <v>0</v>
      </c>
      <c r="CN44" s="19"/>
      <c r="CO44" s="19"/>
      <c r="CP44" s="19"/>
      <c r="CQ44" s="19"/>
      <c r="CR44" s="19"/>
      <c r="CS44" s="19"/>
      <c r="CT44" s="18"/>
      <c r="CU44" s="18"/>
      <c r="CV44" s="18"/>
      <c r="CW44" s="18"/>
      <c r="CX44" s="18"/>
      <c r="CY44" s="18"/>
    </row>
    <row r="45" spans="2:103" s="17" customFormat="1" ht="15.75" customHeight="1">
      <c r="B45" s="97">
        <v>14</v>
      </c>
      <c r="C45" s="97"/>
      <c r="D45" s="98">
        <v>2</v>
      </c>
      <c r="E45" s="98"/>
      <c r="F45" s="98"/>
      <c r="G45" s="98" t="s">
        <v>34</v>
      </c>
      <c r="H45" s="98"/>
      <c r="I45" s="98"/>
      <c r="J45" s="99">
        <f>J44</f>
        <v>0.42708333333333337</v>
      </c>
      <c r="K45" s="99"/>
      <c r="L45" s="99"/>
      <c r="M45" s="99"/>
      <c r="N45" s="99"/>
      <c r="O45" s="100" t="str">
        <f>D24</f>
        <v>VFL Theesen I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28" t="s">
        <v>28</v>
      </c>
      <c r="AF45" s="101" t="str">
        <f>D26</f>
        <v>SF Oesterholz/Kohlstädt I</v>
      </c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2"/>
      <c r="AX45" s="102"/>
      <c r="AY45" s="28" t="s">
        <v>29</v>
      </c>
      <c r="AZ45" s="103"/>
      <c r="BA45" s="103"/>
      <c r="BB45" s="104"/>
      <c r="BC45" s="104"/>
      <c r="BD45" s="31"/>
      <c r="BE45" s="22"/>
      <c r="BF45" s="24"/>
      <c r="BG45" s="24"/>
      <c r="BH45" s="24"/>
      <c r="BI45" s="22"/>
      <c r="BJ45" s="22"/>
      <c r="BK45" s="32"/>
      <c r="BL45" s="32"/>
      <c r="BM45" s="33"/>
      <c r="BN45" s="34"/>
      <c r="BO45" s="34"/>
      <c r="BP45" s="35"/>
      <c r="BQ45" s="34"/>
      <c r="BR45" s="36"/>
      <c r="BS45" s="22"/>
      <c r="BT45" s="22"/>
      <c r="BU45" s="25" t="str">
        <f t="shared" si="0"/>
        <v>0</v>
      </c>
      <c r="BV45" s="22" t="s">
        <v>29</v>
      </c>
      <c r="BW45" s="25" t="str">
        <f t="shared" si="1"/>
        <v>0</v>
      </c>
      <c r="BX45" s="22"/>
      <c r="BY45" s="22"/>
      <c r="BZ45" s="22"/>
      <c r="CA45" s="22" t="str">
        <f>$D$27</f>
        <v>FC Rheinsüd Köln II</v>
      </c>
      <c r="CB45" s="25">
        <f>SUM($BU$44+$BW$52+$BU$68+$BW$75)</f>
        <v>0</v>
      </c>
      <c r="CC45" s="19">
        <f>SUM($AW$44+$AZ$52+$AW$68+$AZ$76)</f>
        <v>0</v>
      </c>
      <c r="CD45" s="27" t="s">
        <v>29</v>
      </c>
      <c r="CE45" s="29">
        <f>SUM($AZ$44+$AW$52+$AZ$68+$AW$76)</f>
        <v>0</v>
      </c>
      <c r="CF45" s="30">
        <f>SUM(CC45-CE45)</f>
        <v>0</v>
      </c>
      <c r="CG45" s="19"/>
      <c r="CH45" s="22" t="str">
        <f>$AG$27</f>
        <v>El Charika football Bouira I (ALG)</v>
      </c>
      <c r="CI45" s="25">
        <f>SUM($BU$46+$BW$54+$BU$70+$BW$78)</f>
        <v>0</v>
      </c>
      <c r="CJ45" s="19">
        <f>SUM($AW$46+$AZ$54+$AW$70+$AZ$78)</f>
        <v>0</v>
      </c>
      <c r="CK45" s="27" t="s">
        <v>29</v>
      </c>
      <c r="CL45" s="29">
        <f>SUM($AZ$46+$AW$54+$AZ$70+$AW$78)</f>
        <v>0</v>
      </c>
      <c r="CM45" s="30">
        <f>SUM(CJ45-CL45)</f>
        <v>0</v>
      </c>
      <c r="CN45" s="19"/>
      <c r="CO45" s="19"/>
      <c r="CP45" s="19"/>
      <c r="CQ45" s="19"/>
      <c r="CR45" s="19"/>
      <c r="CS45" s="19"/>
      <c r="CT45" s="18"/>
      <c r="CU45" s="18"/>
      <c r="CV45" s="18"/>
      <c r="CW45" s="18"/>
      <c r="CX45" s="18"/>
      <c r="CY45" s="18"/>
    </row>
    <row r="46" spans="2:103" s="17" customFormat="1" ht="15.75" customHeight="1">
      <c r="B46" s="88">
        <v>15</v>
      </c>
      <c r="C46" s="88"/>
      <c r="D46" s="89">
        <v>3</v>
      </c>
      <c r="E46" s="89"/>
      <c r="F46" s="89"/>
      <c r="G46" s="89" t="s">
        <v>35</v>
      </c>
      <c r="H46" s="89"/>
      <c r="I46" s="89"/>
      <c r="J46" s="90">
        <v>0.4270833333333333</v>
      </c>
      <c r="K46" s="90"/>
      <c r="L46" s="90"/>
      <c r="M46" s="90"/>
      <c r="N46" s="90"/>
      <c r="O46" s="91" t="str">
        <f>AG27</f>
        <v>El Charika football Bouira I (ALG)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3" t="s">
        <v>28</v>
      </c>
      <c r="AF46" s="92" t="str">
        <f>AG23</f>
        <v>SC Paderborn 07 I</v>
      </c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3"/>
      <c r="AX46" s="93"/>
      <c r="AY46" s="23" t="s">
        <v>29</v>
      </c>
      <c r="AZ46" s="94"/>
      <c r="BA46" s="94"/>
      <c r="BB46" s="95"/>
      <c r="BC46" s="95"/>
      <c r="BD46" s="31"/>
      <c r="BE46" s="22"/>
      <c r="BF46" s="24"/>
      <c r="BG46" s="24"/>
      <c r="BH46" s="24"/>
      <c r="BI46" s="22"/>
      <c r="BJ46" s="22"/>
      <c r="BK46" s="32"/>
      <c r="BL46" s="32"/>
      <c r="BM46" s="33"/>
      <c r="BN46" s="34"/>
      <c r="BO46" s="34"/>
      <c r="BP46" s="35"/>
      <c r="BQ46" s="34"/>
      <c r="BR46" s="36"/>
      <c r="BS46" s="22"/>
      <c r="BT46" s="22"/>
      <c r="BU46" s="25" t="str">
        <f t="shared" si="0"/>
        <v>0</v>
      </c>
      <c r="BV46" s="22" t="s">
        <v>29</v>
      </c>
      <c r="BW46" s="25" t="str">
        <f t="shared" si="1"/>
        <v>0</v>
      </c>
      <c r="BX46" s="22"/>
      <c r="BY46" s="22"/>
      <c r="BZ46" s="22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8"/>
      <c r="CU46" s="18"/>
      <c r="CV46" s="18"/>
      <c r="CW46" s="18"/>
      <c r="CX46" s="18"/>
      <c r="CY46" s="18"/>
    </row>
    <row r="47" spans="2:103" s="17" customFormat="1" ht="15.75" customHeight="1">
      <c r="B47" s="97">
        <v>16</v>
      </c>
      <c r="C47" s="97"/>
      <c r="D47" s="98">
        <v>4</v>
      </c>
      <c r="E47" s="98"/>
      <c r="F47" s="98"/>
      <c r="G47" s="98" t="s">
        <v>35</v>
      </c>
      <c r="H47" s="98"/>
      <c r="I47" s="98"/>
      <c r="J47" s="99">
        <f>J46</f>
        <v>0.4270833333333333</v>
      </c>
      <c r="K47" s="99"/>
      <c r="L47" s="99"/>
      <c r="M47" s="99"/>
      <c r="N47" s="99"/>
      <c r="O47" s="100" t="str">
        <f>AG24</f>
        <v>Paderborn United I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28" t="s">
        <v>28</v>
      </c>
      <c r="AF47" s="101" t="str">
        <f>AG26</f>
        <v>BSV Heeren 09/24 I</v>
      </c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2"/>
      <c r="AX47" s="102"/>
      <c r="AY47" s="28" t="s">
        <v>29</v>
      </c>
      <c r="AZ47" s="103"/>
      <c r="BA47" s="103"/>
      <c r="BB47" s="104"/>
      <c r="BC47" s="104"/>
      <c r="BD47" s="31"/>
      <c r="BE47" s="22"/>
      <c r="BF47" s="24"/>
      <c r="BG47" s="24"/>
      <c r="BH47" s="24"/>
      <c r="BI47" s="22"/>
      <c r="BJ47" s="22"/>
      <c r="BK47" s="32"/>
      <c r="BL47" s="32"/>
      <c r="BM47" s="37"/>
      <c r="BN47" s="34"/>
      <c r="BO47" s="34"/>
      <c r="BP47" s="35"/>
      <c r="BQ47" s="34"/>
      <c r="BR47" s="38"/>
      <c r="BS47" s="22"/>
      <c r="BT47" s="22"/>
      <c r="BU47" s="25" t="str">
        <f t="shared" si="0"/>
        <v>0</v>
      </c>
      <c r="BV47" s="22" t="s">
        <v>29</v>
      </c>
      <c r="BW47" s="25" t="str">
        <f t="shared" si="1"/>
        <v>0</v>
      </c>
      <c r="BX47" s="22"/>
      <c r="BY47" s="22"/>
      <c r="BZ47" s="22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8"/>
      <c r="CU47" s="18"/>
      <c r="CV47" s="18"/>
      <c r="CW47" s="18"/>
      <c r="CX47" s="18"/>
      <c r="CY47" s="18"/>
    </row>
    <row r="48" spans="2:103" s="17" customFormat="1" ht="15.75" customHeight="1">
      <c r="B48" s="88">
        <v>17</v>
      </c>
      <c r="C48" s="88"/>
      <c r="D48" s="89">
        <v>1</v>
      </c>
      <c r="E48" s="89"/>
      <c r="F48" s="89"/>
      <c r="G48" s="89" t="s">
        <v>27</v>
      </c>
      <c r="H48" s="89"/>
      <c r="I48" s="89"/>
      <c r="J48" s="90">
        <f>J47+$U$10*$X$10+$AL$10</f>
        <v>0.4375</v>
      </c>
      <c r="K48" s="90"/>
      <c r="L48" s="90"/>
      <c r="M48" s="90"/>
      <c r="N48" s="90"/>
      <c r="O48" s="91" t="str">
        <f>D18</f>
        <v>SV Heide Paderborn I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23" t="s">
        <v>28</v>
      </c>
      <c r="AF48" s="92" t="str">
        <f>D20</f>
        <v>Kirchhörder Sportclub 58 e.V. I</v>
      </c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3"/>
      <c r="AX48" s="93"/>
      <c r="AY48" s="23" t="s">
        <v>29</v>
      </c>
      <c r="AZ48" s="94"/>
      <c r="BA48" s="94"/>
      <c r="BB48" s="95"/>
      <c r="BC48" s="95"/>
      <c r="BD48" s="31"/>
      <c r="BE48" s="22"/>
      <c r="BF48" s="24"/>
      <c r="BG48" s="24"/>
      <c r="BH48" s="24"/>
      <c r="BI48" s="22"/>
      <c r="BJ48" s="22"/>
      <c r="BK48" s="32"/>
      <c r="BL48" s="32"/>
      <c r="BM48" s="33"/>
      <c r="BN48" s="34"/>
      <c r="BO48" s="34"/>
      <c r="BP48" s="35"/>
      <c r="BQ48" s="34"/>
      <c r="BR48" s="36"/>
      <c r="BS48" s="22"/>
      <c r="BT48" s="22"/>
      <c r="BU48" s="25" t="str">
        <f t="shared" si="0"/>
        <v>0</v>
      </c>
      <c r="BV48" s="22" t="s">
        <v>29</v>
      </c>
      <c r="BW48" s="25" t="str">
        <f t="shared" si="1"/>
        <v>0</v>
      </c>
      <c r="BX48" s="22"/>
      <c r="BY48" s="22"/>
      <c r="BZ48" s="22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8"/>
      <c r="CU48" s="18"/>
      <c r="CV48" s="18"/>
      <c r="CW48" s="18"/>
      <c r="CX48" s="18"/>
      <c r="CY48" s="18"/>
    </row>
    <row r="49" spans="2:103" s="17" customFormat="1" ht="15.75" customHeight="1">
      <c r="B49" s="97">
        <v>18</v>
      </c>
      <c r="C49" s="97"/>
      <c r="D49" s="98">
        <v>2</v>
      </c>
      <c r="E49" s="98"/>
      <c r="F49" s="98"/>
      <c r="G49" s="98" t="s">
        <v>27</v>
      </c>
      <c r="H49" s="98"/>
      <c r="I49" s="98"/>
      <c r="J49" s="99">
        <f>J48</f>
        <v>0.4375</v>
      </c>
      <c r="K49" s="99"/>
      <c r="L49" s="99"/>
      <c r="M49" s="99"/>
      <c r="N49" s="99"/>
      <c r="O49" s="100" t="str">
        <f>D19</f>
        <v>FC Stukenbrock I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28" t="s">
        <v>28</v>
      </c>
      <c r="AF49" s="101" t="str">
        <f>D16</f>
        <v>Oussoud Hussein Dey I (ALG)</v>
      </c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2"/>
      <c r="AX49" s="102"/>
      <c r="AY49" s="28" t="s">
        <v>29</v>
      </c>
      <c r="AZ49" s="103"/>
      <c r="BA49" s="103"/>
      <c r="BB49" s="104"/>
      <c r="BC49" s="104"/>
      <c r="BD49" s="31"/>
      <c r="BE49" s="22"/>
      <c r="BF49" s="24"/>
      <c r="BG49" s="24"/>
      <c r="BH49" s="24"/>
      <c r="BI49" s="22"/>
      <c r="BJ49" s="22"/>
      <c r="BK49" s="32"/>
      <c r="BL49" s="32"/>
      <c r="BM49" s="33"/>
      <c r="BN49" s="34"/>
      <c r="BO49" s="34"/>
      <c r="BP49" s="35"/>
      <c r="BQ49" s="34"/>
      <c r="BR49" s="36"/>
      <c r="BS49" s="22"/>
      <c r="BT49" s="22"/>
      <c r="BU49" s="25" t="str">
        <f t="shared" si="0"/>
        <v>0</v>
      </c>
      <c r="BV49" s="22" t="s">
        <v>29</v>
      </c>
      <c r="BW49" s="25" t="str">
        <f t="shared" si="1"/>
        <v>0</v>
      </c>
      <c r="BX49" s="22"/>
      <c r="BY49" s="22"/>
      <c r="BZ49" s="22"/>
      <c r="CA49" s="22"/>
      <c r="CB49" s="22"/>
      <c r="CC49" s="19"/>
      <c r="CD49" s="19"/>
      <c r="CE49" s="19"/>
      <c r="CF49" s="19"/>
      <c r="CG49" s="19"/>
      <c r="CH49" s="22"/>
      <c r="CI49" s="22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8"/>
      <c r="CU49" s="18"/>
      <c r="CV49" s="18"/>
      <c r="CW49" s="18"/>
      <c r="CX49" s="18"/>
      <c r="CY49" s="18"/>
    </row>
    <row r="50" spans="2:103" s="17" customFormat="1" ht="15.75" customHeight="1">
      <c r="B50" s="88">
        <v>19</v>
      </c>
      <c r="C50" s="88"/>
      <c r="D50" s="89">
        <v>3</v>
      </c>
      <c r="E50" s="89"/>
      <c r="F50" s="89"/>
      <c r="G50" s="89" t="s">
        <v>33</v>
      </c>
      <c r="H50" s="89"/>
      <c r="I50" s="89"/>
      <c r="J50" s="90">
        <v>0.4375</v>
      </c>
      <c r="K50" s="90"/>
      <c r="L50" s="90"/>
      <c r="M50" s="90"/>
      <c r="N50" s="90"/>
      <c r="O50" s="91" t="str">
        <f>AG18</f>
        <v>VFL Hiddesen I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23" t="s">
        <v>28</v>
      </c>
      <c r="AF50" s="92" t="str">
        <f>AG20</f>
        <v>SV Brilon I</v>
      </c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3"/>
      <c r="AX50" s="93"/>
      <c r="AY50" s="23" t="s">
        <v>29</v>
      </c>
      <c r="AZ50" s="94"/>
      <c r="BA50" s="94"/>
      <c r="BB50" s="95"/>
      <c r="BC50" s="95"/>
      <c r="BD50" s="31"/>
      <c r="BE50" s="22"/>
      <c r="BF50" s="24"/>
      <c r="BG50" s="24"/>
      <c r="BH50" s="24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5" t="str">
        <f t="shared" si="0"/>
        <v>0</v>
      </c>
      <c r="BV50" s="22" t="s">
        <v>29</v>
      </c>
      <c r="BW50" s="25" t="str">
        <f t="shared" si="1"/>
        <v>0</v>
      </c>
      <c r="BX50" s="22"/>
      <c r="BY50" s="22"/>
      <c r="BZ50" s="22"/>
      <c r="CA50" s="19"/>
      <c r="CB50" s="19"/>
      <c r="CC50" s="19"/>
      <c r="CD50" s="19"/>
      <c r="CE50" s="19"/>
      <c r="CF50" s="19"/>
      <c r="CG50" s="4"/>
      <c r="CH50" s="4"/>
      <c r="CI50" s="4"/>
      <c r="CJ50" s="4"/>
      <c r="CK50" s="4"/>
      <c r="CL50" s="4"/>
      <c r="CM50" s="4"/>
      <c r="CN50" s="4"/>
      <c r="CO50" s="4"/>
      <c r="CP50" s="19"/>
      <c r="CQ50" s="19"/>
      <c r="CR50" s="19"/>
      <c r="CS50" s="19"/>
      <c r="CT50" s="18"/>
      <c r="CU50" s="18"/>
      <c r="CV50" s="18"/>
      <c r="CW50" s="18"/>
      <c r="CX50" s="18"/>
      <c r="CY50" s="18"/>
    </row>
    <row r="51" spans="2:87" ht="15.75" customHeight="1">
      <c r="B51" s="97">
        <v>20</v>
      </c>
      <c r="C51" s="97"/>
      <c r="D51" s="98">
        <v>4</v>
      </c>
      <c r="E51" s="98"/>
      <c r="F51" s="98"/>
      <c r="G51" s="98" t="s">
        <v>33</v>
      </c>
      <c r="H51" s="98"/>
      <c r="I51" s="98"/>
      <c r="J51" s="99">
        <f>J50</f>
        <v>0.4375</v>
      </c>
      <c r="K51" s="99"/>
      <c r="L51" s="99"/>
      <c r="M51" s="99"/>
      <c r="N51" s="99"/>
      <c r="O51" s="100" t="str">
        <f>AG19</f>
        <v>BSV Ahden I</v>
      </c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28" t="s">
        <v>28</v>
      </c>
      <c r="AF51" s="101" t="str">
        <f>AG16</f>
        <v>SK Kladno (CZ) I</v>
      </c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2"/>
      <c r="AX51" s="102"/>
      <c r="AY51" s="28" t="s">
        <v>29</v>
      </c>
      <c r="AZ51" s="103"/>
      <c r="BA51" s="103"/>
      <c r="BB51" s="104"/>
      <c r="BC51" s="104"/>
      <c r="BD51" s="16"/>
      <c r="BF51" s="24"/>
      <c r="BG51" s="24"/>
      <c r="BH51" s="24"/>
      <c r="BU51" s="25" t="str">
        <f t="shared" si="0"/>
        <v>0</v>
      </c>
      <c r="BV51" s="22" t="s">
        <v>29</v>
      </c>
      <c r="BW51" s="25" t="str">
        <f t="shared" si="1"/>
        <v>0</v>
      </c>
      <c r="CH51" s="4"/>
      <c r="CI51" s="4"/>
    </row>
    <row r="52" spans="2:87" ht="15.75" customHeight="1">
      <c r="B52" s="88">
        <v>21</v>
      </c>
      <c r="C52" s="88"/>
      <c r="D52" s="89">
        <v>1</v>
      </c>
      <c r="E52" s="89"/>
      <c r="F52" s="89"/>
      <c r="G52" s="89" t="s">
        <v>34</v>
      </c>
      <c r="H52" s="89"/>
      <c r="I52" s="89"/>
      <c r="J52" s="90">
        <f>J51+$U$10*$X$10+$AL$10</f>
        <v>0.4479166666666667</v>
      </c>
      <c r="K52" s="90"/>
      <c r="L52" s="90"/>
      <c r="M52" s="90"/>
      <c r="N52" s="90"/>
      <c r="O52" s="91" t="str">
        <f>D25</f>
        <v>SV Lippstadt 08 I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23" t="s">
        <v>28</v>
      </c>
      <c r="AF52" s="92" t="str">
        <f>D27</f>
        <v>FC Rheinsüd Köln II</v>
      </c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3"/>
      <c r="AX52" s="93"/>
      <c r="AY52" s="23" t="s">
        <v>29</v>
      </c>
      <c r="AZ52" s="94"/>
      <c r="BA52" s="94"/>
      <c r="BB52" s="95"/>
      <c r="BC52" s="95"/>
      <c r="BD52" s="16"/>
      <c r="BF52" s="24"/>
      <c r="BG52" s="24"/>
      <c r="BH52" s="24"/>
      <c r="BU52" s="25" t="str">
        <f t="shared" si="0"/>
        <v>0</v>
      </c>
      <c r="BV52" s="22" t="s">
        <v>29</v>
      </c>
      <c r="BW52" s="25" t="str">
        <f t="shared" si="1"/>
        <v>0</v>
      </c>
      <c r="CH52" s="4"/>
      <c r="CI52" s="4"/>
    </row>
    <row r="53" spans="2:87" ht="15.75" customHeight="1">
      <c r="B53" s="97">
        <v>22</v>
      </c>
      <c r="C53" s="97"/>
      <c r="D53" s="98">
        <v>2</v>
      </c>
      <c r="E53" s="98"/>
      <c r="F53" s="98"/>
      <c r="G53" s="98" t="s">
        <v>34</v>
      </c>
      <c r="H53" s="98"/>
      <c r="I53" s="98"/>
      <c r="J53" s="99">
        <f>J52</f>
        <v>0.4479166666666667</v>
      </c>
      <c r="K53" s="99"/>
      <c r="L53" s="99"/>
      <c r="M53" s="99"/>
      <c r="N53" s="99"/>
      <c r="O53" s="100" t="str">
        <f>D26</f>
        <v>SF Oesterholz/Kohlstädt I</v>
      </c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28" t="s">
        <v>28</v>
      </c>
      <c r="AF53" s="101" t="str">
        <f>D23</f>
        <v>WBS Akademia Warschau (PL) I</v>
      </c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2"/>
      <c r="AX53" s="102"/>
      <c r="AY53" s="28" t="s">
        <v>29</v>
      </c>
      <c r="AZ53" s="103"/>
      <c r="BA53" s="103"/>
      <c r="BB53" s="104"/>
      <c r="BC53" s="104"/>
      <c r="BD53" s="16"/>
      <c r="BF53" s="24"/>
      <c r="BG53" s="24"/>
      <c r="BH53" s="24"/>
      <c r="BU53" s="25" t="str">
        <f t="shared" si="0"/>
        <v>0</v>
      </c>
      <c r="BV53" s="22" t="s">
        <v>29</v>
      </c>
      <c r="BW53" s="25" t="str">
        <f t="shared" si="1"/>
        <v>0</v>
      </c>
      <c r="CH53" s="4"/>
      <c r="CI53" s="4"/>
    </row>
    <row r="54" spans="2:87" ht="15.75" customHeight="1">
      <c r="B54" s="88">
        <v>23</v>
      </c>
      <c r="C54" s="88"/>
      <c r="D54" s="89">
        <v>3</v>
      </c>
      <c r="E54" s="89"/>
      <c r="F54" s="89"/>
      <c r="G54" s="89" t="s">
        <v>35</v>
      </c>
      <c r="H54" s="89"/>
      <c r="I54" s="89"/>
      <c r="J54" s="90">
        <v>0.4479166666666667</v>
      </c>
      <c r="K54" s="90"/>
      <c r="L54" s="90"/>
      <c r="M54" s="90"/>
      <c r="N54" s="90"/>
      <c r="O54" s="91" t="str">
        <f>AG25</f>
        <v>SK Kladno II (CZ)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23" t="s">
        <v>28</v>
      </c>
      <c r="AF54" s="92" t="str">
        <f>AG27</f>
        <v>El Charika football Bouira I (ALG)</v>
      </c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3"/>
      <c r="AX54" s="93"/>
      <c r="AY54" s="23" t="s">
        <v>29</v>
      </c>
      <c r="AZ54" s="94"/>
      <c r="BA54" s="94"/>
      <c r="BB54" s="95"/>
      <c r="BC54" s="95"/>
      <c r="BD54" s="16"/>
      <c r="BF54" s="24"/>
      <c r="BG54" s="24"/>
      <c r="BH54" s="24"/>
      <c r="BU54" s="25" t="str">
        <f t="shared" si="0"/>
        <v>0</v>
      </c>
      <c r="BV54" s="22" t="s">
        <v>29</v>
      </c>
      <c r="BW54" s="25" t="str">
        <f t="shared" si="1"/>
        <v>0</v>
      </c>
      <c r="CH54" s="4"/>
      <c r="CI54" s="4"/>
    </row>
    <row r="55" spans="2:87" ht="15.75" customHeight="1">
      <c r="B55" s="97">
        <v>24</v>
      </c>
      <c r="C55" s="97"/>
      <c r="D55" s="98">
        <v>4</v>
      </c>
      <c r="E55" s="98"/>
      <c r="F55" s="98"/>
      <c r="G55" s="98" t="s">
        <v>35</v>
      </c>
      <c r="H55" s="98"/>
      <c r="I55" s="98"/>
      <c r="J55" s="99">
        <f>J54</f>
        <v>0.4479166666666667</v>
      </c>
      <c r="K55" s="99"/>
      <c r="L55" s="99"/>
      <c r="M55" s="99"/>
      <c r="N55" s="99"/>
      <c r="O55" s="100" t="str">
        <f>AG26</f>
        <v>BSV Heeren 09/24 I</v>
      </c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28" t="s">
        <v>28</v>
      </c>
      <c r="AF55" s="101" t="str">
        <f>AG23</f>
        <v>SC Paderborn 07 I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2"/>
      <c r="AX55" s="102"/>
      <c r="AY55" s="28" t="s">
        <v>29</v>
      </c>
      <c r="AZ55" s="103"/>
      <c r="BA55" s="103"/>
      <c r="BB55" s="104"/>
      <c r="BC55" s="104"/>
      <c r="BD55" s="16"/>
      <c r="BF55" s="24"/>
      <c r="BG55" s="24"/>
      <c r="BH55" s="24"/>
      <c r="BU55" s="25" t="str">
        <f t="shared" si="0"/>
        <v>0</v>
      </c>
      <c r="BV55" s="22" t="s">
        <v>29</v>
      </c>
      <c r="BW55" s="25" t="str">
        <f t="shared" si="1"/>
        <v>0</v>
      </c>
      <c r="CH55" s="4"/>
      <c r="CI55" s="4"/>
    </row>
    <row r="56" spans="2:75" ht="13.5" customHeight="1">
      <c r="B56" s="39"/>
      <c r="C56" s="39"/>
      <c r="D56" s="39"/>
      <c r="E56" s="39"/>
      <c r="F56" s="39"/>
      <c r="G56" s="39"/>
      <c r="H56" s="39"/>
      <c r="I56" s="39"/>
      <c r="J56" s="40"/>
      <c r="K56" s="40"/>
      <c r="L56" s="40"/>
      <c r="M56" s="40"/>
      <c r="N56" s="40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2"/>
      <c r="AX56" s="42"/>
      <c r="AY56" s="42"/>
      <c r="AZ56" s="42"/>
      <c r="BA56" s="42"/>
      <c r="BB56" s="42"/>
      <c r="BC56" s="42"/>
      <c r="BD56" s="16"/>
      <c r="BF56" s="24"/>
      <c r="BG56" s="24"/>
      <c r="BH56" s="24"/>
      <c r="BU56" s="25"/>
      <c r="BV56" s="22"/>
      <c r="BW56" s="25"/>
    </row>
    <row r="57" spans="2:75" ht="13.5" customHeight="1">
      <c r="B57" s="39"/>
      <c r="C57" s="39"/>
      <c r="D57" s="39"/>
      <c r="E57" s="39"/>
      <c r="F57" s="39"/>
      <c r="G57" s="39"/>
      <c r="H57" s="39"/>
      <c r="I57" s="39"/>
      <c r="J57" s="40"/>
      <c r="K57" s="40"/>
      <c r="L57" s="40"/>
      <c r="M57" s="40"/>
      <c r="N57" s="40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2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2"/>
      <c r="AX57" s="42"/>
      <c r="AY57" s="42"/>
      <c r="AZ57" s="42"/>
      <c r="BA57" s="42"/>
      <c r="BB57" s="42"/>
      <c r="BC57" s="42"/>
      <c r="BD57" s="16"/>
      <c r="BF57" s="24"/>
      <c r="BG57" s="24"/>
      <c r="BH57" s="24"/>
      <c r="BU57" s="25"/>
      <c r="BV57" s="22"/>
      <c r="BW57" s="25"/>
    </row>
    <row r="58" spans="2:75" ht="5.25" customHeight="1">
      <c r="B58" s="39"/>
      <c r="C58" s="39"/>
      <c r="D58" s="39"/>
      <c r="E58" s="39"/>
      <c r="F58" s="39"/>
      <c r="G58" s="39"/>
      <c r="H58" s="39"/>
      <c r="I58" s="39"/>
      <c r="J58" s="40"/>
      <c r="K58" s="40"/>
      <c r="L58" s="40"/>
      <c r="M58" s="40"/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2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2"/>
      <c r="AX58" s="42"/>
      <c r="AY58" s="42"/>
      <c r="AZ58" s="42"/>
      <c r="BA58" s="42"/>
      <c r="BB58" s="42"/>
      <c r="BC58" s="42"/>
      <c r="BD58" s="16"/>
      <c r="BF58" s="24"/>
      <c r="BG58" s="24"/>
      <c r="BH58" s="24"/>
      <c r="BU58" s="25"/>
      <c r="BV58" s="22"/>
      <c r="BW58" s="25"/>
    </row>
    <row r="59" spans="2:75" ht="33">
      <c r="B59" s="69" t="str">
        <f>$A$2</f>
        <v>Internationaler Happe Cup 2014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U59" s="25"/>
      <c r="BV59" s="22"/>
      <c r="BW59" s="25"/>
    </row>
    <row r="60" spans="2:75" ht="12.75">
      <c r="B60" s="15" t="s">
        <v>20</v>
      </c>
      <c r="BU60" s="25"/>
      <c r="BV60" s="22"/>
      <c r="BW60" s="25"/>
    </row>
    <row r="61" spans="73:75" ht="6.75" customHeight="1">
      <c r="BU61" s="25"/>
      <c r="BV61" s="22"/>
      <c r="BW61" s="25"/>
    </row>
    <row r="62" spans="2:75" ht="15.75" customHeight="1">
      <c r="B62" s="85" t="s">
        <v>21</v>
      </c>
      <c r="C62" s="85"/>
      <c r="D62" s="86" t="s">
        <v>22</v>
      </c>
      <c r="E62" s="86"/>
      <c r="F62" s="86"/>
      <c r="G62" s="86" t="s">
        <v>23</v>
      </c>
      <c r="H62" s="86"/>
      <c r="I62" s="86"/>
      <c r="J62" s="86" t="s">
        <v>24</v>
      </c>
      <c r="K62" s="86"/>
      <c r="L62" s="86"/>
      <c r="M62" s="86"/>
      <c r="N62" s="86"/>
      <c r="O62" s="86" t="s">
        <v>25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 t="s">
        <v>26</v>
      </c>
      <c r="AX62" s="86"/>
      <c r="AY62" s="86"/>
      <c r="AZ62" s="86"/>
      <c r="BA62" s="86"/>
      <c r="BB62" s="87"/>
      <c r="BC62" s="87"/>
      <c r="BU62" s="25"/>
      <c r="BV62" s="22"/>
      <c r="BW62" s="25"/>
    </row>
    <row r="63" spans="2:75" ht="15.75" customHeight="1">
      <c r="B63" s="88">
        <v>25</v>
      </c>
      <c r="C63" s="88"/>
      <c r="D63" s="89">
        <v>1</v>
      </c>
      <c r="E63" s="89"/>
      <c r="F63" s="89"/>
      <c r="G63" s="89" t="s">
        <v>27</v>
      </c>
      <c r="H63" s="89"/>
      <c r="I63" s="89"/>
      <c r="J63" s="90">
        <f>J55+$U$10*$X$10+$AL$10</f>
        <v>0.45833333333333337</v>
      </c>
      <c r="K63" s="90"/>
      <c r="L63" s="90"/>
      <c r="M63" s="90"/>
      <c r="N63" s="90"/>
      <c r="O63" s="91" t="str">
        <f>D18</f>
        <v>SV Heide Paderborn I</v>
      </c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23" t="s">
        <v>28</v>
      </c>
      <c r="AF63" s="92" t="str">
        <f>D17</f>
        <v>BSV Müssen I</v>
      </c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3"/>
      <c r="AX63" s="93"/>
      <c r="AY63" s="23" t="s">
        <v>29</v>
      </c>
      <c r="AZ63" s="94"/>
      <c r="BA63" s="94"/>
      <c r="BB63" s="95"/>
      <c r="BC63" s="95"/>
      <c r="BU63" s="25" t="str">
        <f aca="true" t="shared" si="2" ref="BU63:BU78">IF(ISBLANK(AZ63),"0",IF(AW63&gt;AZ63,3,IF(AW63=AZ63,1,0)))</f>
        <v>0</v>
      </c>
      <c r="BV63" s="22" t="s">
        <v>29</v>
      </c>
      <c r="BW63" s="25" t="str">
        <f aca="true" t="shared" si="3" ref="BW63:BW78">IF(ISBLANK(AZ63),"0",IF(AZ63&gt;AW63,3,IF(AZ63=AW63,1,0)))</f>
        <v>0</v>
      </c>
    </row>
    <row r="64" spans="2:75" ht="15.75" customHeight="1">
      <c r="B64" s="97">
        <v>26</v>
      </c>
      <c r="C64" s="97"/>
      <c r="D64" s="98">
        <v>2</v>
      </c>
      <c r="E64" s="98"/>
      <c r="F64" s="98"/>
      <c r="G64" s="98" t="s">
        <v>27</v>
      </c>
      <c r="H64" s="98"/>
      <c r="I64" s="98"/>
      <c r="J64" s="99">
        <f>J63</f>
        <v>0.45833333333333337</v>
      </c>
      <c r="K64" s="99"/>
      <c r="L64" s="99"/>
      <c r="M64" s="99"/>
      <c r="N64" s="99"/>
      <c r="O64" s="100" t="str">
        <f>D20</f>
        <v>Kirchhörder Sportclub 58 e.V. I</v>
      </c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28" t="s">
        <v>28</v>
      </c>
      <c r="AF64" s="101" t="str">
        <f>D19</f>
        <v>FC Stukenbrock I</v>
      </c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2"/>
      <c r="AX64" s="102"/>
      <c r="AY64" s="28" t="s">
        <v>29</v>
      </c>
      <c r="AZ64" s="103"/>
      <c r="BA64" s="103"/>
      <c r="BB64" s="104"/>
      <c r="BC64" s="104"/>
      <c r="BU64" s="25" t="str">
        <f t="shared" si="2"/>
        <v>0</v>
      </c>
      <c r="BV64" s="22" t="s">
        <v>29</v>
      </c>
      <c r="BW64" s="25" t="str">
        <f t="shared" si="3"/>
        <v>0</v>
      </c>
    </row>
    <row r="65" spans="2:75" ht="15.75" customHeight="1">
      <c r="B65" s="88">
        <v>27</v>
      </c>
      <c r="C65" s="88"/>
      <c r="D65" s="89">
        <v>3</v>
      </c>
      <c r="E65" s="89"/>
      <c r="F65" s="89"/>
      <c r="G65" s="89" t="s">
        <v>33</v>
      </c>
      <c r="H65" s="89"/>
      <c r="I65" s="89"/>
      <c r="J65" s="90">
        <v>0.4583333333333333</v>
      </c>
      <c r="K65" s="90"/>
      <c r="L65" s="90"/>
      <c r="M65" s="90"/>
      <c r="N65" s="90"/>
      <c r="O65" s="91" t="str">
        <f>AG18</f>
        <v>VFL Hiddesen I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23" t="s">
        <v>28</v>
      </c>
      <c r="AF65" s="92" t="str">
        <f>AG17</f>
        <v>SV Heide Paderborn II</v>
      </c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3"/>
      <c r="AX65" s="93"/>
      <c r="AY65" s="23" t="s">
        <v>29</v>
      </c>
      <c r="AZ65" s="94"/>
      <c r="BA65" s="94"/>
      <c r="BB65" s="95"/>
      <c r="BC65" s="95"/>
      <c r="BU65" s="25" t="str">
        <f t="shared" si="2"/>
        <v>0</v>
      </c>
      <c r="BV65" s="22" t="s">
        <v>29</v>
      </c>
      <c r="BW65" s="25" t="str">
        <f t="shared" si="3"/>
        <v>0</v>
      </c>
    </row>
    <row r="66" spans="2:75" ht="15.75" customHeight="1">
      <c r="B66" s="97">
        <v>28</v>
      </c>
      <c r="C66" s="97"/>
      <c r="D66" s="98">
        <v>4</v>
      </c>
      <c r="E66" s="98"/>
      <c r="F66" s="98"/>
      <c r="G66" s="98" t="s">
        <v>33</v>
      </c>
      <c r="H66" s="98"/>
      <c r="I66" s="98"/>
      <c r="J66" s="99">
        <f>J65</f>
        <v>0.4583333333333333</v>
      </c>
      <c r="K66" s="99"/>
      <c r="L66" s="99"/>
      <c r="M66" s="99"/>
      <c r="N66" s="99"/>
      <c r="O66" s="100" t="str">
        <f>AG20</f>
        <v>SV Brilon I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28" t="s">
        <v>28</v>
      </c>
      <c r="AF66" s="101" t="str">
        <f>AG19</f>
        <v>BSV Ahden I</v>
      </c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2"/>
      <c r="AX66" s="102"/>
      <c r="AY66" s="28" t="s">
        <v>29</v>
      </c>
      <c r="AZ66" s="103"/>
      <c r="BA66" s="103"/>
      <c r="BB66" s="104"/>
      <c r="BC66" s="104"/>
      <c r="BU66" s="25" t="str">
        <f t="shared" si="2"/>
        <v>0</v>
      </c>
      <c r="BV66" s="22" t="s">
        <v>29</v>
      </c>
      <c r="BW66" s="25" t="str">
        <f t="shared" si="3"/>
        <v>0</v>
      </c>
    </row>
    <row r="67" spans="2:75" ht="15.75" customHeight="1">
      <c r="B67" s="88">
        <v>29</v>
      </c>
      <c r="C67" s="88"/>
      <c r="D67" s="89">
        <v>1</v>
      </c>
      <c r="E67" s="89"/>
      <c r="F67" s="89"/>
      <c r="G67" s="89" t="s">
        <v>34</v>
      </c>
      <c r="H67" s="89"/>
      <c r="I67" s="89"/>
      <c r="J67" s="90">
        <f>J66+$U$10*$X$10+$AL$10</f>
        <v>0.46875</v>
      </c>
      <c r="K67" s="90"/>
      <c r="L67" s="90"/>
      <c r="M67" s="90"/>
      <c r="N67" s="90"/>
      <c r="O67" s="91" t="str">
        <f>D25</f>
        <v>SV Lippstadt 08 I</v>
      </c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23" t="s">
        <v>28</v>
      </c>
      <c r="AF67" s="92" t="str">
        <f>D24</f>
        <v>VFL Theesen I</v>
      </c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3"/>
      <c r="AX67" s="93"/>
      <c r="AY67" s="23" t="s">
        <v>29</v>
      </c>
      <c r="AZ67" s="94"/>
      <c r="BA67" s="94"/>
      <c r="BB67" s="95"/>
      <c r="BC67" s="95"/>
      <c r="BU67" s="25" t="str">
        <f t="shared" si="2"/>
        <v>0</v>
      </c>
      <c r="BV67" s="22" t="s">
        <v>29</v>
      </c>
      <c r="BW67" s="25" t="str">
        <f t="shared" si="3"/>
        <v>0</v>
      </c>
    </row>
    <row r="68" spans="2:75" ht="15.75" customHeight="1">
      <c r="B68" s="97">
        <v>30</v>
      </c>
      <c r="C68" s="97"/>
      <c r="D68" s="98">
        <v>2</v>
      </c>
      <c r="E68" s="98"/>
      <c r="F68" s="98"/>
      <c r="G68" s="98" t="s">
        <v>34</v>
      </c>
      <c r="H68" s="98"/>
      <c r="I68" s="98"/>
      <c r="J68" s="99">
        <f>J67</f>
        <v>0.46875</v>
      </c>
      <c r="K68" s="99"/>
      <c r="L68" s="99"/>
      <c r="M68" s="99"/>
      <c r="N68" s="99"/>
      <c r="O68" s="100" t="str">
        <f>D27</f>
        <v>FC Rheinsüd Köln II</v>
      </c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28" t="s">
        <v>28</v>
      </c>
      <c r="AF68" s="101" t="str">
        <f>D26</f>
        <v>SF Oesterholz/Kohlstädt I</v>
      </c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2"/>
      <c r="AY68" s="28" t="s">
        <v>29</v>
      </c>
      <c r="AZ68" s="103"/>
      <c r="BA68" s="103"/>
      <c r="BB68" s="104"/>
      <c r="BC68" s="104"/>
      <c r="BU68" s="25" t="str">
        <f t="shared" si="2"/>
        <v>0</v>
      </c>
      <c r="BV68" s="22" t="s">
        <v>29</v>
      </c>
      <c r="BW68" s="25" t="str">
        <f t="shared" si="3"/>
        <v>0</v>
      </c>
    </row>
    <row r="69" spans="2:75" ht="15.75" customHeight="1">
      <c r="B69" s="88">
        <v>31</v>
      </c>
      <c r="C69" s="88"/>
      <c r="D69" s="89">
        <v>3</v>
      </c>
      <c r="E69" s="89"/>
      <c r="F69" s="89"/>
      <c r="G69" s="89" t="s">
        <v>35</v>
      </c>
      <c r="H69" s="89"/>
      <c r="I69" s="89"/>
      <c r="J69" s="90">
        <v>0.46875</v>
      </c>
      <c r="K69" s="90"/>
      <c r="L69" s="90"/>
      <c r="M69" s="90"/>
      <c r="N69" s="90"/>
      <c r="O69" s="91" t="str">
        <f>AG25</f>
        <v>SK Kladno II (CZ)</v>
      </c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23" t="s">
        <v>28</v>
      </c>
      <c r="AF69" s="92" t="str">
        <f>AG24</f>
        <v>Paderborn United I</v>
      </c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3"/>
      <c r="AX69" s="93"/>
      <c r="AY69" s="23" t="s">
        <v>29</v>
      </c>
      <c r="AZ69" s="94"/>
      <c r="BA69" s="94"/>
      <c r="BB69" s="95"/>
      <c r="BC69" s="95"/>
      <c r="BU69" s="25" t="str">
        <f t="shared" si="2"/>
        <v>0</v>
      </c>
      <c r="BV69" s="22" t="s">
        <v>29</v>
      </c>
      <c r="BW69" s="25" t="str">
        <f t="shared" si="3"/>
        <v>0</v>
      </c>
    </row>
    <row r="70" spans="2:75" ht="15.75" customHeight="1">
      <c r="B70" s="97">
        <v>32</v>
      </c>
      <c r="C70" s="97"/>
      <c r="D70" s="98">
        <v>4</v>
      </c>
      <c r="E70" s="98"/>
      <c r="F70" s="98"/>
      <c r="G70" s="98" t="s">
        <v>35</v>
      </c>
      <c r="H70" s="98"/>
      <c r="I70" s="98"/>
      <c r="J70" s="99">
        <f>J69</f>
        <v>0.46875</v>
      </c>
      <c r="K70" s="99"/>
      <c r="L70" s="99"/>
      <c r="M70" s="99"/>
      <c r="N70" s="99"/>
      <c r="O70" s="100" t="str">
        <f>AG27</f>
        <v>El Charika football Bouira I (ALG)</v>
      </c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28" t="s">
        <v>28</v>
      </c>
      <c r="AF70" s="101" t="str">
        <f>AG26</f>
        <v>BSV Heeren 09/24 I</v>
      </c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2"/>
      <c r="AX70" s="102"/>
      <c r="AY70" s="28" t="s">
        <v>29</v>
      </c>
      <c r="AZ70" s="103"/>
      <c r="BA70" s="103"/>
      <c r="BB70" s="104"/>
      <c r="BC70" s="104"/>
      <c r="BU70" s="25" t="str">
        <f t="shared" si="2"/>
        <v>0</v>
      </c>
      <c r="BV70" s="22" t="s">
        <v>29</v>
      </c>
      <c r="BW70" s="25" t="str">
        <f t="shared" si="3"/>
        <v>0</v>
      </c>
    </row>
    <row r="71" spans="2:75" ht="15.75" customHeight="1">
      <c r="B71" s="88">
        <v>33</v>
      </c>
      <c r="C71" s="88"/>
      <c r="D71" s="89">
        <v>1</v>
      </c>
      <c r="E71" s="89"/>
      <c r="F71" s="89"/>
      <c r="G71" s="89" t="s">
        <v>27</v>
      </c>
      <c r="H71" s="89"/>
      <c r="I71" s="89"/>
      <c r="J71" s="90">
        <f>J70+$U$10*$X$10+$AL$10</f>
        <v>0.4791666666666667</v>
      </c>
      <c r="K71" s="90"/>
      <c r="L71" s="90"/>
      <c r="M71" s="90"/>
      <c r="N71" s="90"/>
      <c r="O71" s="91" t="str">
        <f>D16</f>
        <v>Oussoud Hussein Dey I (ALG)</v>
      </c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23" t="s">
        <v>28</v>
      </c>
      <c r="AF71" s="92" t="str">
        <f>D18</f>
        <v>SV Heide Paderborn I</v>
      </c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3"/>
      <c r="AX71" s="93"/>
      <c r="AY71" s="23" t="s">
        <v>29</v>
      </c>
      <c r="AZ71" s="94"/>
      <c r="BA71" s="94"/>
      <c r="BB71" s="95"/>
      <c r="BC71" s="95"/>
      <c r="BU71" s="25" t="str">
        <f t="shared" si="2"/>
        <v>0</v>
      </c>
      <c r="BV71" s="22" t="s">
        <v>29</v>
      </c>
      <c r="BW71" s="25" t="str">
        <f t="shared" si="3"/>
        <v>0</v>
      </c>
    </row>
    <row r="72" spans="2:75" ht="15.75" customHeight="1">
      <c r="B72" s="97">
        <v>34</v>
      </c>
      <c r="C72" s="97"/>
      <c r="D72" s="98">
        <v>2</v>
      </c>
      <c r="E72" s="98"/>
      <c r="F72" s="98"/>
      <c r="G72" s="98" t="s">
        <v>27</v>
      </c>
      <c r="H72" s="98"/>
      <c r="I72" s="98"/>
      <c r="J72" s="99">
        <f>J71</f>
        <v>0.4791666666666667</v>
      </c>
      <c r="K72" s="99"/>
      <c r="L72" s="99"/>
      <c r="M72" s="99"/>
      <c r="N72" s="99"/>
      <c r="O72" s="100" t="str">
        <f>D17</f>
        <v>BSV Müssen I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28" t="s">
        <v>28</v>
      </c>
      <c r="AF72" s="101" t="str">
        <f>D20</f>
        <v>Kirchhörder Sportclub 58 e.V. I</v>
      </c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2"/>
      <c r="AX72" s="102"/>
      <c r="AY72" s="28" t="s">
        <v>29</v>
      </c>
      <c r="AZ72" s="103"/>
      <c r="BA72" s="103"/>
      <c r="BB72" s="104"/>
      <c r="BC72" s="104"/>
      <c r="BU72" s="25" t="str">
        <f t="shared" si="2"/>
        <v>0</v>
      </c>
      <c r="BV72" s="22" t="s">
        <v>29</v>
      </c>
      <c r="BW72" s="25" t="str">
        <f t="shared" si="3"/>
        <v>0</v>
      </c>
    </row>
    <row r="73" spans="2:75" ht="15.75" customHeight="1">
      <c r="B73" s="88">
        <v>35</v>
      </c>
      <c r="C73" s="88"/>
      <c r="D73" s="89">
        <v>3</v>
      </c>
      <c r="E73" s="89"/>
      <c r="F73" s="89"/>
      <c r="G73" s="89" t="s">
        <v>33</v>
      </c>
      <c r="H73" s="89"/>
      <c r="I73" s="89"/>
      <c r="J73" s="90">
        <v>0.4791666666666667</v>
      </c>
      <c r="K73" s="90"/>
      <c r="L73" s="90"/>
      <c r="M73" s="90"/>
      <c r="N73" s="90"/>
      <c r="O73" s="91" t="str">
        <f>AG16</f>
        <v>SK Kladno (CZ) I</v>
      </c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23" t="s">
        <v>28</v>
      </c>
      <c r="AF73" s="92" t="str">
        <f>AG18</f>
        <v>VFL Hiddesen I</v>
      </c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3"/>
      <c r="AX73" s="93"/>
      <c r="AY73" s="23" t="s">
        <v>29</v>
      </c>
      <c r="AZ73" s="94"/>
      <c r="BA73" s="94"/>
      <c r="BB73" s="95"/>
      <c r="BC73" s="95"/>
      <c r="BU73" s="25" t="str">
        <f t="shared" si="2"/>
        <v>0</v>
      </c>
      <c r="BV73" s="22" t="s">
        <v>29</v>
      </c>
      <c r="BW73" s="25" t="str">
        <f t="shared" si="3"/>
        <v>0</v>
      </c>
    </row>
    <row r="74" spans="2:75" ht="15.75" customHeight="1">
      <c r="B74" s="97">
        <v>36</v>
      </c>
      <c r="C74" s="97"/>
      <c r="D74" s="98">
        <v>4</v>
      </c>
      <c r="E74" s="98"/>
      <c r="F74" s="98"/>
      <c r="G74" s="98" t="s">
        <v>33</v>
      </c>
      <c r="H74" s="98"/>
      <c r="I74" s="98"/>
      <c r="J74" s="99">
        <f>J73</f>
        <v>0.4791666666666667</v>
      </c>
      <c r="K74" s="99"/>
      <c r="L74" s="99"/>
      <c r="M74" s="99"/>
      <c r="N74" s="99"/>
      <c r="O74" s="100" t="str">
        <f>AG17</f>
        <v>SV Heide Paderborn II</v>
      </c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28" t="s">
        <v>28</v>
      </c>
      <c r="AF74" s="101" t="str">
        <f>AG20</f>
        <v>SV Brilon I</v>
      </c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2"/>
      <c r="AX74" s="102"/>
      <c r="AY74" s="28" t="s">
        <v>29</v>
      </c>
      <c r="AZ74" s="103"/>
      <c r="BA74" s="103"/>
      <c r="BB74" s="104"/>
      <c r="BC74" s="104"/>
      <c r="BU74" s="25" t="str">
        <f t="shared" si="2"/>
        <v>0</v>
      </c>
      <c r="BV74" s="22" t="s">
        <v>29</v>
      </c>
      <c r="BW74" s="25" t="str">
        <f t="shared" si="3"/>
        <v>0</v>
      </c>
    </row>
    <row r="75" spans="2:75" ht="15.75" customHeight="1">
      <c r="B75" s="88">
        <v>37</v>
      </c>
      <c r="C75" s="88"/>
      <c r="D75" s="89">
        <v>1</v>
      </c>
      <c r="E75" s="89"/>
      <c r="F75" s="89"/>
      <c r="G75" s="89" t="s">
        <v>34</v>
      </c>
      <c r="H75" s="89"/>
      <c r="I75" s="89"/>
      <c r="J75" s="90">
        <f>J74+$U$10*$X$10+$AL$10</f>
        <v>0.48958333333333337</v>
      </c>
      <c r="K75" s="90"/>
      <c r="L75" s="90"/>
      <c r="M75" s="90"/>
      <c r="N75" s="90"/>
      <c r="O75" s="91" t="str">
        <f>D23</f>
        <v>WBS Akademia Warschau (PL) I</v>
      </c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23" t="s">
        <v>28</v>
      </c>
      <c r="AF75" s="92" t="str">
        <f>D25</f>
        <v>SV Lippstadt 08 I</v>
      </c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3"/>
      <c r="AX75" s="93"/>
      <c r="AY75" s="23" t="s">
        <v>29</v>
      </c>
      <c r="AZ75" s="94"/>
      <c r="BA75" s="94"/>
      <c r="BB75" s="95"/>
      <c r="BC75" s="95"/>
      <c r="BU75" s="25" t="str">
        <f t="shared" si="2"/>
        <v>0</v>
      </c>
      <c r="BV75" s="22" t="s">
        <v>29</v>
      </c>
      <c r="BW75" s="25" t="str">
        <f t="shared" si="3"/>
        <v>0</v>
      </c>
    </row>
    <row r="76" spans="2:75" ht="15.75" customHeight="1">
      <c r="B76" s="97">
        <v>38</v>
      </c>
      <c r="C76" s="97"/>
      <c r="D76" s="98">
        <v>2</v>
      </c>
      <c r="E76" s="98"/>
      <c r="F76" s="98"/>
      <c r="G76" s="98" t="s">
        <v>34</v>
      </c>
      <c r="H76" s="98"/>
      <c r="I76" s="98"/>
      <c r="J76" s="99">
        <f>J75</f>
        <v>0.48958333333333337</v>
      </c>
      <c r="K76" s="99"/>
      <c r="L76" s="99"/>
      <c r="M76" s="99"/>
      <c r="N76" s="99"/>
      <c r="O76" s="100" t="str">
        <f>D24</f>
        <v>VFL Theesen I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28" t="s">
        <v>28</v>
      </c>
      <c r="AF76" s="101" t="str">
        <f>D27</f>
        <v>FC Rheinsüd Köln II</v>
      </c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2"/>
      <c r="AX76" s="102"/>
      <c r="AY76" s="28" t="s">
        <v>29</v>
      </c>
      <c r="AZ76" s="103"/>
      <c r="BA76" s="103"/>
      <c r="BB76" s="104"/>
      <c r="BC76" s="104"/>
      <c r="BU76" s="25" t="str">
        <f t="shared" si="2"/>
        <v>0</v>
      </c>
      <c r="BV76" s="22" t="s">
        <v>29</v>
      </c>
      <c r="BW76" s="25" t="str">
        <f t="shared" si="3"/>
        <v>0</v>
      </c>
    </row>
    <row r="77" spans="2:75" ht="15.75" customHeight="1">
      <c r="B77" s="88">
        <v>39</v>
      </c>
      <c r="C77" s="88"/>
      <c r="D77" s="89">
        <v>3</v>
      </c>
      <c r="E77" s="89"/>
      <c r="F77" s="89"/>
      <c r="G77" s="89" t="s">
        <v>35</v>
      </c>
      <c r="H77" s="89"/>
      <c r="I77" s="89"/>
      <c r="J77" s="90">
        <v>0.4895833333333333</v>
      </c>
      <c r="K77" s="90"/>
      <c r="L77" s="90"/>
      <c r="M77" s="90"/>
      <c r="N77" s="90"/>
      <c r="O77" s="91" t="str">
        <f>AG23</f>
        <v>SC Paderborn 07 I</v>
      </c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23" t="s">
        <v>28</v>
      </c>
      <c r="AF77" s="92" t="str">
        <f>AG25</f>
        <v>SK Kladno II (CZ)</v>
      </c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3"/>
      <c r="AX77" s="93"/>
      <c r="AY77" s="23" t="s">
        <v>29</v>
      </c>
      <c r="AZ77" s="94"/>
      <c r="BA77" s="94"/>
      <c r="BB77" s="95"/>
      <c r="BC77" s="95"/>
      <c r="BU77" s="25" t="str">
        <f t="shared" si="2"/>
        <v>0</v>
      </c>
      <c r="BV77" s="22" t="s">
        <v>29</v>
      </c>
      <c r="BW77" s="25" t="str">
        <f t="shared" si="3"/>
        <v>0</v>
      </c>
    </row>
    <row r="78" spans="2:75" ht="15.75" customHeight="1">
      <c r="B78" s="97">
        <v>40</v>
      </c>
      <c r="C78" s="97"/>
      <c r="D78" s="98">
        <v>4</v>
      </c>
      <c r="E78" s="98"/>
      <c r="F78" s="98"/>
      <c r="G78" s="98" t="s">
        <v>35</v>
      </c>
      <c r="H78" s="98"/>
      <c r="I78" s="98"/>
      <c r="J78" s="99">
        <f>J77</f>
        <v>0.4895833333333333</v>
      </c>
      <c r="K78" s="99"/>
      <c r="L78" s="99"/>
      <c r="M78" s="99"/>
      <c r="N78" s="99"/>
      <c r="O78" s="100" t="str">
        <f>AG24</f>
        <v>Paderborn United I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28" t="s">
        <v>28</v>
      </c>
      <c r="AF78" s="101" t="str">
        <f>AG27</f>
        <v>El Charika football Bouira I (ALG)</v>
      </c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2"/>
      <c r="AX78" s="102"/>
      <c r="AY78" s="28" t="s">
        <v>29</v>
      </c>
      <c r="AZ78" s="103"/>
      <c r="BA78" s="103"/>
      <c r="BB78" s="104"/>
      <c r="BC78" s="104"/>
      <c r="BU78" s="25" t="str">
        <f t="shared" si="2"/>
        <v>0</v>
      </c>
      <c r="BV78" s="22" t="s">
        <v>29</v>
      </c>
      <c r="BW78" s="25" t="str">
        <f t="shared" si="3"/>
        <v>0</v>
      </c>
    </row>
    <row r="79" spans="73:75" ht="6.75" customHeight="1">
      <c r="BU79" s="25"/>
      <c r="BW79" s="25"/>
    </row>
    <row r="80" spans="2:75" ht="12.75">
      <c r="B80" s="15" t="s">
        <v>36</v>
      </c>
      <c r="BU80" s="25"/>
      <c r="BW80" s="25"/>
    </row>
    <row r="81" spans="73:75" ht="6" customHeight="1">
      <c r="BU81" s="25"/>
      <c r="BW81" s="25"/>
    </row>
    <row r="82" spans="2:97" s="43" customFormat="1" ht="13.5" customHeight="1">
      <c r="B82" s="105" t="s">
        <v>9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 t="s">
        <v>30</v>
      </c>
      <c r="Q82" s="105"/>
      <c r="R82" s="105"/>
      <c r="S82" s="105" t="s">
        <v>31</v>
      </c>
      <c r="T82" s="105"/>
      <c r="U82" s="105"/>
      <c r="V82" s="105"/>
      <c r="W82" s="105"/>
      <c r="X82" s="105" t="s">
        <v>32</v>
      </c>
      <c r="Y82" s="105"/>
      <c r="Z82" s="105"/>
      <c r="AA82" s="44"/>
      <c r="AB82" s="44"/>
      <c r="AC82" s="44"/>
      <c r="AD82" s="44"/>
      <c r="AE82" s="105" t="s">
        <v>10</v>
      </c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 t="s">
        <v>30</v>
      </c>
      <c r="AT82" s="105"/>
      <c r="AU82" s="105"/>
      <c r="AV82" s="105" t="s">
        <v>31</v>
      </c>
      <c r="AW82" s="105"/>
      <c r="AX82" s="105"/>
      <c r="AY82" s="105"/>
      <c r="AZ82" s="105"/>
      <c r="BA82" s="105" t="s">
        <v>32</v>
      </c>
      <c r="BB82" s="105"/>
      <c r="BC82" s="10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25"/>
      <c r="BV82" s="45"/>
      <c r="BW82" s="25"/>
      <c r="BX82" s="45"/>
      <c r="BY82" s="45"/>
      <c r="BZ82" s="45"/>
      <c r="CA82" s="45"/>
      <c r="CB82" s="45"/>
      <c r="CC82" s="46"/>
      <c r="CD82" s="46"/>
      <c r="CE82" s="46"/>
      <c r="CF82" s="46"/>
      <c r="CG82" s="46"/>
      <c r="CH82" s="45"/>
      <c r="CI82" s="45"/>
      <c r="CJ82" s="46"/>
      <c r="CK82" s="46"/>
      <c r="CL82" s="46"/>
      <c r="CM82" s="46"/>
      <c r="CN82" s="46"/>
      <c r="CO82" s="46"/>
      <c r="CP82" s="46"/>
      <c r="CQ82" s="46"/>
      <c r="CR82" s="46"/>
      <c r="CS82" s="46"/>
    </row>
    <row r="83" spans="2:75" ht="12.75">
      <c r="B83" s="106" t="s">
        <v>11</v>
      </c>
      <c r="C83" s="106"/>
      <c r="D83" s="107" t="str">
        <f>$CA$33</f>
        <v>Oussoud Hussein Dey I (ALG)</v>
      </c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8">
        <f>$CB$33</f>
        <v>0</v>
      </c>
      <c r="Q83" s="108"/>
      <c r="R83" s="108"/>
      <c r="S83" s="109">
        <f>$CC$33</f>
        <v>0</v>
      </c>
      <c r="T83" s="109"/>
      <c r="U83" s="47" t="s">
        <v>29</v>
      </c>
      <c r="V83" s="109">
        <f>$CE$33</f>
        <v>0</v>
      </c>
      <c r="W83" s="109"/>
      <c r="X83" s="110">
        <f>$CF$33</f>
        <v>0</v>
      </c>
      <c r="Y83" s="110"/>
      <c r="Z83" s="110"/>
      <c r="AA83" s="17"/>
      <c r="AB83" s="17"/>
      <c r="AC83" s="17"/>
      <c r="AD83" s="17"/>
      <c r="AE83" s="106" t="s">
        <v>11</v>
      </c>
      <c r="AF83" s="106"/>
      <c r="AG83" s="107" t="str">
        <f>$CH$33</f>
        <v>SK Kladno (CZ) I</v>
      </c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8">
        <f>$CI$33</f>
        <v>0</v>
      </c>
      <c r="AT83" s="108"/>
      <c r="AU83" s="108"/>
      <c r="AV83" s="109">
        <f>$CJ$33</f>
        <v>0</v>
      </c>
      <c r="AW83" s="109"/>
      <c r="AX83" s="47" t="s">
        <v>29</v>
      </c>
      <c r="AY83" s="109">
        <f>$CL$33</f>
        <v>0</v>
      </c>
      <c r="AZ83" s="109"/>
      <c r="BA83" s="110">
        <f>$CM$33</f>
        <v>0</v>
      </c>
      <c r="BB83" s="110"/>
      <c r="BC83" s="110"/>
      <c r="BU83" s="25"/>
      <c r="BW83" s="25"/>
    </row>
    <row r="84" spans="2:75" ht="12.75">
      <c r="B84" s="111" t="s">
        <v>12</v>
      </c>
      <c r="C84" s="111"/>
      <c r="D84" s="112" t="str">
        <f>CA34</f>
        <v>BSV Müssen I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>
        <f>$CB$34</f>
        <v>0</v>
      </c>
      <c r="Q84" s="113"/>
      <c r="R84" s="113"/>
      <c r="S84" s="114">
        <f>$CC$34</f>
        <v>0</v>
      </c>
      <c r="T84" s="114"/>
      <c r="U84" s="48" t="s">
        <v>29</v>
      </c>
      <c r="V84" s="114">
        <f>$CE$34</f>
        <v>0</v>
      </c>
      <c r="W84" s="114"/>
      <c r="X84" s="115">
        <f>$CF$34</f>
        <v>0</v>
      </c>
      <c r="Y84" s="115"/>
      <c r="Z84" s="115"/>
      <c r="AA84" s="17"/>
      <c r="AB84" s="17"/>
      <c r="AC84" s="17"/>
      <c r="AD84" s="17"/>
      <c r="AE84" s="111" t="s">
        <v>12</v>
      </c>
      <c r="AF84" s="111"/>
      <c r="AG84" s="112" t="str">
        <f>$CH$34</f>
        <v>SV Heide Paderborn II</v>
      </c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3">
        <f>$CI$34</f>
        <v>0</v>
      </c>
      <c r="AT84" s="113"/>
      <c r="AU84" s="113"/>
      <c r="AV84" s="114">
        <f>$CJ$34</f>
        <v>0</v>
      </c>
      <c r="AW84" s="114"/>
      <c r="AX84" s="48" t="s">
        <v>29</v>
      </c>
      <c r="AY84" s="114">
        <f>$CL$34</f>
        <v>0</v>
      </c>
      <c r="AZ84" s="114"/>
      <c r="BA84" s="115">
        <f>$CM$34</f>
        <v>0</v>
      </c>
      <c r="BB84" s="115"/>
      <c r="BC84" s="115"/>
      <c r="BU84" s="25"/>
      <c r="BW84" s="25"/>
    </row>
    <row r="85" spans="2:75" ht="12.75">
      <c r="B85" s="111" t="s">
        <v>14</v>
      </c>
      <c r="C85" s="111"/>
      <c r="D85" s="112" t="str">
        <f>CA35</f>
        <v>SV Heide Paderborn I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>
        <f>$CB$35</f>
        <v>0</v>
      </c>
      <c r="Q85" s="113"/>
      <c r="R85" s="113"/>
      <c r="S85" s="114">
        <f>$CC$35</f>
        <v>0</v>
      </c>
      <c r="T85" s="114"/>
      <c r="U85" s="48" t="s">
        <v>29</v>
      </c>
      <c r="V85" s="114">
        <f>$CE$35</f>
        <v>0</v>
      </c>
      <c r="W85" s="114"/>
      <c r="X85" s="115">
        <f>$CF$35</f>
        <v>0</v>
      </c>
      <c r="Y85" s="115"/>
      <c r="Z85" s="115"/>
      <c r="AA85" s="17"/>
      <c r="AB85" s="17"/>
      <c r="AC85" s="17"/>
      <c r="AD85" s="17"/>
      <c r="AE85" s="111" t="s">
        <v>14</v>
      </c>
      <c r="AF85" s="111"/>
      <c r="AG85" s="112" t="str">
        <f>$CH$35</f>
        <v>VFL Hiddesen I</v>
      </c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3">
        <f>$CI$35</f>
        <v>0</v>
      </c>
      <c r="AT85" s="113"/>
      <c r="AU85" s="113"/>
      <c r="AV85" s="114">
        <f>$CJ$35</f>
        <v>0</v>
      </c>
      <c r="AW85" s="114"/>
      <c r="AX85" s="48" t="s">
        <v>29</v>
      </c>
      <c r="AY85" s="114">
        <f>$CL$35</f>
        <v>0</v>
      </c>
      <c r="AZ85" s="114"/>
      <c r="BA85" s="115">
        <f>$CM$35</f>
        <v>0</v>
      </c>
      <c r="BB85" s="115"/>
      <c r="BC85" s="115"/>
      <c r="BU85" s="25"/>
      <c r="BW85" s="25"/>
    </row>
    <row r="86" spans="2:75" ht="12.75">
      <c r="B86" s="111" t="s">
        <v>15</v>
      </c>
      <c r="C86" s="111"/>
      <c r="D86" s="112" t="str">
        <f>CA36</f>
        <v>FC Stukenbrock I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>
        <f>$CB$36</f>
        <v>0</v>
      </c>
      <c r="Q86" s="113"/>
      <c r="R86" s="113"/>
      <c r="S86" s="114">
        <f>$CC$36</f>
        <v>0</v>
      </c>
      <c r="T86" s="114"/>
      <c r="U86" s="48" t="s">
        <v>29</v>
      </c>
      <c r="V86" s="114">
        <f>$CE$36</f>
        <v>0</v>
      </c>
      <c r="W86" s="114"/>
      <c r="X86" s="115">
        <f>$CF$36</f>
        <v>0</v>
      </c>
      <c r="Y86" s="115"/>
      <c r="Z86" s="115"/>
      <c r="AA86" s="17"/>
      <c r="AB86" s="17"/>
      <c r="AC86" s="17"/>
      <c r="AD86" s="17"/>
      <c r="AE86" s="111" t="s">
        <v>15</v>
      </c>
      <c r="AF86" s="111"/>
      <c r="AG86" s="112" t="str">
        <f>$CH$36</f>
        <v>BSV Ahden I</v>
      </c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3">
        <f>$CI$36</f>
        <v>0</v>
      </c>
      <c r="AT86" s="113"/>
      <c r="AU86" s="113"/>
      <c r="AV86" s="114">
        <f>$CJ$36</f>
        <v>0</v>
      </c>
      <c r="AW86" s="114"/>
      <c r="AX86" s="48" t="s">
        <v>29</v>
      </c>
      <c r="AY86" s="114">
        <f>$CL$36</f>
        <v>0</v>
      </c>
      <c r="AZ86" s="114"/>
      <c r="BA86" s="115">
        <f>$CM$36</f>
        <v>0</v>
      </c>
      <c r="BB86" s="115"/>
      <c r="BC86" s="115"/>
      <c r="BU86" s="25"/>
      <c r="BW86" s="25"/>
    </row>
    <row r="87" spans="2:75" ht="12.75">
      <c r="B87" s="116" t="s">
        <v>16</v>
      </c>
      <c r="C87" s="116"/>
      <c r="D87" s="117" t="str">
        <f>CA37</f>
        <v>Kirchhörder Sportclub 58 e.V. I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>
        <f>$CB$37</f>
        <v>0</v>
      </c>
      <c r="Q87" s="118"/>
      <c r="R87" s="118"/>
      <c r="S87" s="119">
        <f>$CC$37</f>
        <v>0</v>
      </c>
      <c r="T87" s="119"/>
      <c r="U87" s="49" t="s">
        <v>29</v>
      </c>
      <c r="V87" s="119">
        <f>$CE$37</f>
        <v>0</v>
      </c>
      <c r="W87" s="119"/>
      <c r="X87" s="120">
        <f>$CF$37</f>
        <v>0</v>
      </c>
      <c r="Y87" s="120"/>
      <c r="Z87" s="120"/>
      <c r="AA87" s="17"/>
      <c r="AB87" s="17"/>
      <c r="AC87" s="17"/>
      <c r="AD87" s="17"/>
      <c r="AE87" s="116" t="s">
        <v>16</v>
      </c>
      <c r="AF87" s="116"/>
      <c r="AG87" s="117" t="str">
        <f>$CH$37</f>
        <v>SV Brilon I</v>
      </c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8">
        <f>$CI$37</f>
        <v>0</v>
      </c>
      <c r="AT87" s="118"/>
      <c r="AU87" s="118"/>
      <c r="AV87" s="119">
        <f>$CJ$37</f>
        <v>0</v>
      </c>
      <c r="AW87" s="119"/>
      <c r="AX87" s="49" t="s">
        <v>29</v>
      </c>
      <c r="AY87" s="119">
        <f>$CL$37</f>
        <v>0</v>
      </c>
      <c r="AZ87" s="119"/>
      <c r="BA87" s="120">
        <f>$CM$37</f>
        <v>0</v>
      </c>
      <c r="BB87" s="120"/>
      <c r="BC87" s="120"/>
      <c r="BU87" s="25"/>
      <c r="BW87" s="25"/>
    </row>
    <row r="88" spans="73:75" ht="9" customHeight="1">
      <c r="BU88" s="25"/>
      <c r="BW88" s="25"/>
    </row>
    <row r="89" spans="2:87" ht="12.75">
      <c r="B89" s="105" t="s">
        <v>17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 t="s">
        <v>30</v>
      </c>
      <c r="Q89" s="105"/>
      <c r="R89" s="105"/>
      <c r="S89" s="105" t="s">
        <v>31</v>
      </c>
      <c r="T89" s="105"/>
      <c r="U89" s="105"/>
      <c r="V89" s="105"/>
      <c r="W89" s="105"/>
      <c r="X89" s="105" t="s">
        <v>32</v>
      </c>
      <c r="Y89" s="105"/>
      <c r="Z89" s="105"/>
      <c r="AA89" s="44"/>
      <c r="AB89" s="44"/>
      <c r="AC89" s="44"/>
      <c r="AD89" s="44"/>
      <c r="AE89" s="105" t="s">
        <v>18</v>
      </c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 t="s">
        <v>30</v>
      </c>
      <c r="AT89" s="105"/>
      <c r="AU89" s="105"/>
      <c r="AV89" s="105" t="s">
        <v>31</v>
      </c>
      <c r="AW89" s="105"/>
      <c r="AX89" s="105"/>
      <c r="AY89" s="105"/>
      <c r="AZ89" s="105"/>
      <c r="BA89" s="105" t="s">
        <v>32</v>
      </c>
      <c r="BB89" s="105"/>
      <c r="BC89" s="105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25"/>
      <c r="BV89" s="4"/>
      <c r="BW89" s="25"/>
      <c r="BX89" s="4"/>
      <c r="BY89" s="4"/>
      <c r="BZ89" s="4"/>
      <c r="CA89" s="4"/>
      <c r="CB89" s="4"/>
      <c r="CH89" s="4"/>
      <c r="CI89" s="4"/>
    </row>
    <row r="90" spans="2:87" ht="12.75">
      <c r="B90" s="106" t="s">
        <v>11</v>
      </c>
      <c r="C90" s="106"/>
      <c r="D90" s="107" t="str">
        <f>$CA$41</f>
        <v>WBS Akademia Warschau (PL) I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8">
        <f>$CB$41</f>
        <v>0</v>
      </c>
      <c r="Q90" s="108"/>
      <c r="R90" s="108"/>
      <c r="S90" s="109">
        <f>$CC$41</f>
        <v>0</v>
      </c>
      <c r="T90" s="109"/>
      <c r="U90" s="47" t="s">
        <v>29</v>
      </c>
      <c r="V90" s="109">
        <f>$CE$41</f>
        <v>0</v>
      </c>
      <c r="W90" s="109"/>
      <c r="X90" s="110">
        <f>$CF$41</f>
        <v>0</v>
      </c>
      <c r="Y90" s="110"/>
      <c r="Z90" s="110"/>
      <c r="AA90" s="17"/>
      <c r="AB90" s="17"/>
      <c r="AC90" s="17"/>
      <c r="AD90" s="17"/>
      <c r="AE90" s="106" t="s">
        <v>11</v>
      </c>
      <c r="AF90" s="106"/>
      <c r="AG90" s="107" t="str">
        <f>$CH$41</f>
        <v>SC Paderborn 07 I</v>
      </c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8">
        <f>$CI$41</f>
        <v>0</v>
      </c>
      <c r="AT90" s="108"/>
      <c r="AU90" s="108"/>
      <c r="AV90" s="109">
        <f>$CJ$41</f>
        <v>0</v>
      </c>
      <c r="AW90" s="109"/>
      <c r="AX90" s="47" t="s">
        <v>29</v>
      </c>
      <c r="AY90" s="109">
        <f>$CL$41</f>
        <v>0</v>
      </c>
      <c r="AZ90" s="109"/>
      <c r="BA90" s="110">
        <f>$CM$41</f>
        <v>0</v>
      </c>
      <c r="BB90" s="110"/>
      <c r="BC90" s="110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25"/>
      <c r="BV90" s="4"/>
      <c r="BW90" s="25"/>
      <c r="BX90" s="4"/>
      <c r="BY90" s="4"/>
      <c r="BZ90" s="4"/>
      <c r="CA90" s="4"/>
      <c r="CB90" s="4"/>
      <c r="CH90" s="4"/>
      <c r="CI90" s="4"/>
    </row>
    <row r="91" spans="2:87" ht="12.75">
      <c r="B91" s="111" t="s">
        <v>12</v>
      </c>
      <c r="C91" s="111"/>
      <c r="D91" s="112" t="str">
        <f>$CA$42</f>
        <v>VFL Theesen I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>
        <f>$CB$42</f>
        <v>0</v>
      </c>
      <c r="Q91" s="113"/>
      <c r="R91" s="113"/>
      <c r="S91" s="114">
        <f>$CC$42</f>
        <v>0</v>
      </c>
      <c r="T91" s="114"/>
      <c r="U91" s="48" t="s">
        <v>29</v>
      </c>
      <c r="V91" s="114">
        <f>$CE$42</f>
        <v>0</v>
      </c>
      <c r="W91" s="114"/>
      <c r="X91" s="115">
        <f>$CF$42</f>
        <v>0</v>
      </c>
      <c r="Y91" s="115"/>
      <c r="Z91" s="115"/>
      <c r="AA91" s="17"/>
      <c r="AB91" s="17"/>
      <c r="AC91" s="17"/>
      <c r="AD91" s="17"/>
      <c r="AE91" s="111" t="s">
        <v>12</v>
      </c>
      <c r="AF91" s="111"/>
      <c r="AG91" s="112" t="str">
        <f>$CH$42</f>
        <v>Paderborn United I</v>
      </c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3">
        <f>$CI$42</f>
        <v>0</v>
      </c>
      <c r="AT91" s="113"/>
      <c r="AU91" s="113"/>
      <c r="AV91" s="114">
        <f>$CJ$42</f>
        <v>0</v>
      </c>
      <c r="AW91" s="114"/>
      <c r="AX91" s="48" t="s">
        <v>29</v>
      </c>
      <c r="AY91" s="114">
        <f>$CL$42</f>
        <v>0</v>
      </c>
      <c r="AZ91" s="114"/>
      <c r="BA91" s="115">
        <f>$CM$42</f>
        <v>0</v>
      </c>
      <c r="BB91" s="115"/>
      <c r="BC91" s="115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25"/>
      <c r="BV91" s="4"/>
      <c r="BW91" s="25"/>
      <c r="BX91" s="4"/>
      <c r="BY91" s="4"/>
      <c r="BZ91" s="4"/>
      <c r="CA91" s="4"/>
      <c r="CB91" s="4"/>
      <c r="CH91" s="4"/>
      <c r="CI91" s="4"/>
    </row>
    <row r="92" spans="2:87" ht="12.75">
      <c r="B92" s="111" t="s">
        <v>14</v>
      </c>
      <c r="C92" s="111"/>
      <c r="D92" s="112" t="str">
        <f>$CA$43</f>
        <v>SV Lippstadt 08 I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>
        <f>$CB$43</f>
        <v>0</v>
      </c>
      <c r="Q92" s="113"/>
      <c r="R92" s="113"/>
      <c r="S92" s="114">
        <f>$CC$43</f>
        <v>0</v>
      </c>
      <c r="T92" s="114"/>
      <c r="U92" s="48" t="s">
        <v>29</v>
      </c>
      <c r="V92" s="114">
        <f>$CE$43</f>
        <v>0</v>
      </c>
      <c r="W92" s="114"/>
      <c r="X92" s="115">
        <f>$CF$43</f>
        <v>0</v>
      </c>
      <c r="Y92" s="115"/>
      <c r="Z92" s="115"/>
      <c r="AA92" s="17"/>
      <c r="AB92" s="17"/>
      <c r="AC92" s="17"/>
      <c r="AD92" s="17"/>
      <c r="AE92" s="111" t="s">
        <v>14</v>
      </c>
      <c r="AF92" s="111"/>
      <c r="AG92" s="112" t="str">
        <f>$CH$43</f>
        <v>SK Kladno II (CZ)</v>
      </c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3">
        <f>$CI$43</f>
        <v>0</v>
      </c>
      <c r="AT92" s="113"/>
      <c r="AU92" s="113"/>
      <c r="AV92" s="114">
        <f>$CJ$43</f>
        <v>0</v>
      </c>
      <c r="AW92" s="114"/>
      <c r="AX92" s="48" t="s">
        <v>29</v>
      </c>
      <c r="AY92" s="114">
        <f>$CL$43</f>
        <v>0</v>
      </c>
      <c r="AZ92" s="114"/>
      <c r="BA92" s="115">
        <f>$CM$43</f>
        <v>0</v>
      </c>
      <c r="BB92" s="115"/>
      <c r="BC92" s="115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25"/>
      <c r="BV92" s="4"/>
      <c r="BW92" s="25"/>
      <c r="BX92" s="4"/>
      <c r="BY92" s="4"/>
      <c r="BZ92" s="4"/>
      <c r="CA92" s="4"/>
      <c r="CB92" s="4"/>
      <c r="CH92" s="4"/>
      <c r="CI92" s="4"/>
    </row>
    <row r="93" spans="2:87" ht="12.75">
      <c r="B93" s="111" t="s">
        <v>15</v>
      </c>
      <c r="C93" s="111"/>
      <c r="D93" s="112" t="str">
        <f>$CA$44</f>
        <v>SF Oesterholz/Kohlstädt I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3">
        <f>$CB$44</f>
        <v>0</v>
      </c>
      <c r="Q93" s="113"/>
      <c r="R93" s="113"/>
      <c r="S93" s="114">
        <f>$CC$44</f>
        <v>0</v>
      </c>
      <c r="T93" s="114"/>
      <c r="U93" s="48" t="s">
        <v>29</v>
      </c>
      <c r="V93" s="114">
        <f>$CE$44</f>
        <v>0</v>
      </c>
      <c r="W93" s="114"/>
      <c r="X93" s="115">
        <f>$CF$44</f>
        <v>0</v>
      </c>
      <c r="Y93" s="115"/>
      <c r="Z93" s="115"/>
      <c r="AA93" s="17"/>
      <c r="AB93" s="17"/>
      <c r="AC93" s="17"/>
      <c r="AD93" s="17"/>
      <c r="AE93" s="111" t="s">
        <v>15</v>
      </c>
      <c r="AF93" s="111"/>
      <c r="AG93" s="112" t="str">
        <f>$CH$44</f>
        <v>BSV Heeren 09/24 I</v>
      </c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3">
        <f>$CI$44</f>
        <v>0</v>
      </c>
      <c r="AT93" s="113"/>
      <c r="AU93" s="113"/>
      <c r="AV93" s="114">
        <f>$CJ$44</f>
        <v>0</v>
      </c>
      <c r="AW93" s="114"/>
      <c r="AX93" s="48" t="s">
        <v>29</v>
      </c>
      <c r="AY93" s="114">
        <f>$CL$44</f>
        <v>0</v>
      </c>
      <c r="AZ93" s="114"/>
      <c r="BA93" s="115">
        <f>$CM$44</f>
        <v>0</v>
      </c>
      <c r="BB93" s="115"/>
      <c r="BC93" s="115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25"/>
      <c r="BV93" s="4"/>
      <c r="BW93" s="25"/>
      <c r="BX93" s="4"/>
      <c r="BY93" s="4"/>
      <c r="BZ93" s="4"/>
      <c r="CA93" s="4"/>
      <c r="CB93" s="4"/>
      <c r="CH93" s="4"/>
      <c r="CI93" s="4"/>
    </row>
    <row r="94" spans="2:87" ht="12.75">
      <c r="B94" s="116" t="s">
        <v>16</v>
      </c>
      <c r="C94" s="116"/>
      <c r="D94" s="117" t="str">
        <f>$CA$45</f>
        <v>FC Rheinsüd Köln II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>
        <f>$CB$45</f>
        <v>0</v>
      </c>
      <c r="Q94" s="118"/>
      <c r="R94" s="118"/>
      <c r="S94" s="119">
        <f>$CC$45</f>
        <v>0</v>
      </c>
      <c r="T94" s="119"/>
      <c r="U94" s="49" t="s">
        <v>29</v>
      </c>
      <c r="V94" s="119">
        <f>$CE$45</f>
        <v>0</v>
      </c>
      <c r="W94" s="119"/>
      <c r="X94" s="120">
        <f>$CF$45</f>
        <v>0</v>
      </c>
      <c r="Y94" s="120"/>
      <c r="Z94" s="120"/>
      <c r="AA94" s="17"/>
      <c r="AB94" s="17"/>
      <c r="AC94" s="17"/>
      <c r="AD94" s="17"/>
      <c r="AE94" s="116" t="s">
        <v>16</v>
      </c>
      <c r="AF94" s="116"/>
      <c r="AG94" s="117" t="str">
        <f>$CH$45</f>
        <v>El Charika football Bouira I (ALG)</v>
      </c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8">
        <f>$CI$45</f>
        <v>0</v>
      </c>
      <c r="AT94" s="118"/>
      <c r="AU94" s="118"/>
      <c r="AV94" s="119">
        <f>$CJ$45</f>
        <v>0</v>
      </c>
      <c r="AW94" s="119"/>
      <c r="AX94" s="49" t="s">
        <v>29</v>
      </c>
      <c r="AY94" s="119">
        <f>$CL$45</f>
        <v>0</v>
      </c>
      <c r="AZ94" s="119"/>
      <c r="BA94" s="120">
        <f>$CM$45</f>
        <v>0</v>
      </c>
      <c r="BB94" s="120"/>
      <c r="BC94" s="120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25"/>
      <c r="BV94" s="4"/>
      <c r="BW94" s="25"/>
      <c r="BX94" s="4"/>
      <c r="BY94" s="4"/>
      <c r="BZ94" s="4"/>
      <c r="CA94" s="4"/>
      <c r="CB94" s="4"/>
      <c r="CH94" s="4"/>
      <c r="CI94" s="4"/>
    </row>
    <row r="95" spans="73:75" ht="12.75">
      <c r="BU95" s="25"/>
      <c r="BW95" s="25"/>
    </row>
    <row r="96" spans="2:75" ht="12.75">
      <c r="B96" s="15" t="s">
        <v>37</v>
      </c>
      <c r="BU96" s="25"/>
      <c r="BW96" s="25"/>
    </row>
    <row r="97" spans="73:75" ht="8.25" customHeight="1">
      <c r="BU97" s="25"/>
      <c r="BW97" s="25"/>
    </row>
    <row r="98" spans="7:102" s="8" customFormat="1" ht="15.75">
      <c r="G98" s="13" t="s">
        <v>2</v>
      </c>
      <c r="H98" s="74">
        <v>0.5069444444444444</v>
      </c>
      <c r="I98" s="74"/>
      <c r="J98" s="74"/>
      <c r="K98" s="74"/>
      <c r="L98" s="74"/>
      <c r="M98" s="2" t="s">
        <v>3</v>
      </c>
      <c r="T98" s="13" t="s">
        <v>4</v>
      </c>
      <c r="U98" s="75">
        <v>1</v>
      </c>
      <c r="V98" s="75"/>
      <c r="W98" s="14" t="s">
        <v>5</v>
      </c>
      <c r="X98" s="76">
        <v>0.008333333333333335</v>
      </c>
      <c r="Y98" s="76"/>
      <c r="Z98" s="76"/>
      <c r="AA98" s="76"/>
      <c r="AB98" s="76"/>
      <c r="AC98" s="2" t="s">
        <v>6</v>
      </c>
      <c r="AK98" s="13" t="s">
        <v>7</v>
      </c>
      <c r="AL98" s="76">
        <v>0.0020833333333333337</v>
      </c>
      <c r="AM98" s="76"/>
      <c r="AN98" s="76"/>
      <c r="AO98" s="76"/>
      <c r="AP98" s="76"/>
      <c r="AQ98" s="2" t="s">
        <v>6</v>
      </c>
      <c r="BE98" s="9"/>
      <c r="BF98" s="9"/>
      <c r="BG98" s="9"/>
      <c r="BH98" s="9"/>
      <c r="BI98" s="9"/>
      <c r="BJ98" s="9"/>
      <c r="BK98" s="9"/>
      <c r="BL98" s="9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1"/>
      <c r="CD98" s="51"/>
      <c r="CE98" s="51"/>
      <c r="CF98" s="51"/>
      <c r="CG98" s="51"/>
      <c r="CH98" s="50"/>
      <c r="CI98" s="50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2"/>
      <c r="CU98" s="52"/>
      <c r="CV98" s="52"/>
      <c r="CW98" s="52"/>
      <c r="CX98" s="52"/>
    </row>
    <row r="99" spans="7:102" s="8" customFormat="1" ht="6" customHeight="1">
      <c r="G99" s="13"/>
      <c r="H99" s="53"/>
      <c r="I99" s="53"/>
      <c r="J99" s="53"/>
      <c r="K99" s="53"/>
      <c r="L99" s="53"/>
      <c r="M99" s="2"/>
      <c r="T99" s="13"/>
      <c r="U99" s="12"/>
      <c r="V99" s="12"/>
      <c r="W99" s="12"/>
      <c r="X99" s="54"/>
      <c r="Y99" s="54"/>
      <c r="Z99" s="54"/>
      <c r="AA99" s="54"/>
      <c r="AB99" s="54"/>
      <c r="AC99" s="2"/>
      <c r="AK99" s="13"/>
      <c r="AL99" s="54"/>
      <c r="AM99" s="54"/>
      <c r="AN99" s="54"/>
      <c r="AO99" s="54"/>
      <c r="AP99" s="54"/>
      <c r="AQ99" s="2"/>
      <c r="BE99" s="9"/>
      <c r="BF99" s="9"/>
      <c r="BG99" s="9"/>
      <c r="BH99" s="9"/>
      <c r="BI99" s="9"/>
      <c r="BJ99" s="9"/>
      <c r="BK99" s="9"/>
      <c r="BL99" s="9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1"/>
      <c r="CD99" s="51"/>
      <c r="CE99" s="51"/>
      <c r="CF99" s="51"/>
      <c r="CG99" s="51"/>
      <c r="CH99" s="50"/>
      <c r="CI99" s="50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2"/>
      <c r="CU99" s="52"/>
      <c r="CV99" s="52"/>
      <c r="CW99" s="52"/>
      <c r="CX99" s="52"/>
    </row>
    <row r="100" spans="2:102" ht="19.5" customHeight="1">
      <c r="B100" s="121" t="s">
        <v>21</v>
      </c>
      <c r="C100" s="121"/>
      <c r="D100" s="122" t="s">
        <v>22</v>
      </c>
      <c r="E100" s="122"/>
      <c r="F100" s="122"/>
      <c r="G100" s="122"/>
      <c r="H100" s="122"/>
      <c r="I100" s="122"/>
      <c r="J100" s="123" t="s">
        <v>24</v>
      </c>
      <c r="K100" s="123"/>
      <c r="L100" s="123"/>
      <c r="M100" s="123"/>
      <c r="N100" s="123"/>
      <c r="O100" s="123" t="s">
        <v>38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 t="s">
        <v>26</v>
      </c>
      <c r="AX100" s="123"/>
      <c r="AY100" s="123"/>
      <c r="AZ100" s="123"/>
      <c r="BA100" s="123"/>
      <c r="BB100" s="124"/>
      <c r="BC100" s="124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6"/>
      <c r="CC100" s="57"/>
      <c r="CD100" s="57"/>
      <c r="CE100" s="57"/>
      <c r="CF100" s="57"/>
      <c r="CG100" s="57"/>
      <c r="CH100" s="55"/>
      <c r="CI100" s="56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8"/>
      <c r="CU100" s="58"/>
      <c r="CV100" s="58"/>
      <c r="CW100" s="58"/>
      <c r="CX100" s="58"/>
    </row>
    <row r="101" spans="2:102" ht="18" customHeight="1">
      <c r="B101" s="125">
        <v>41</v>
      </c>
      <c r="C101" s="125"/>
      <c r="D101" s="126">
        <v>1</v>
      </c>
      <c r="E101" s="126"/>
      <c r="F101" s="126"/>
      <c r="G101" s="126"/>
      <c r="H101" s="126"/>
      <c r="I101" s="126"/>
      <c r="J101" s="127">
        <f>$H$98</f>
        <v>0.5069444444444444</v>
      </c>
      <c r="K101" s="127"/>
      <c r="L101" s="127"/>
      <c r="M101" s="127"/>
      <c r="N101" s="127"/>
      <c r="O101" s="128" t="str">
        <f>IF(ISBLANK($AZ$72)," ",$D$83)</f>
        <v> </v>
      </c>
      <c r="P101" s="128" t="b">
        <f aca="true" t="shared" si="4" ref="P101:AD101">IF(ISBLANK("#REF!),"" "",IF(#REF!&lt;#REF!,#REF!,IF(#REF!&lt;#REF!,#REF!)))"),TRUE)</f>
        <v>0</v>
      </c>
      <c r="Q101" s="128" t="b">
        <f t="shared" si="4"/>
        <v>0</v>
      </c>
      <c r="R101" s="128" t="b">
        <f t="shared" si="4"/>
        <v>0</v>
      </c>
      <c r="S101" s="128" t="b">
        <f t="shared" si="4"/>
        <v>0</v>
      </c>
      <c r="T101" s="128" t="b">
        <f t="shared" si="4"/>
        <v>0</v>
      </c>
      <c r="U101" s="128" t="b">
        <f t="shared" si="4"/>
        <v>0</v>
      </c>
      <c r="V101" s="128" t="b">
        <f t="shared" si="4"/>
        <v>0</v>
      </c>
      <c r="W101" s="128" t="b">
        <f t="shared" si="4"/>
        <v>0</v>
      </c>
      <c r="X101" s="128" t="b">
        <f t="shared" si="4"/>
        <v>0</v>
      </c>
      <c r="Y101" s="128" t="b">
        <f t="shared" si="4"/>
        <v>0</v>
      </c>
      <c r="Z101" s="128" t="b">
        <f t="shared" si="4"/>
        <v>0</v>
      </c>
      <c r="AA101" s="128" t="b">
        <f t="shared" si="4"/>
        <v>0</v>
      </c>
      <c r="AB101" s="128" t="b">
        <f t="shared" si="4"/>
        <v>0</v>
      </c>
      <c r="AC101" s="128" t="b">
        <f t="shared" si="4"/>
        <v>0</v>
      </c>
      <c r="AD101" s="128" t="b">
        <f t="shared" si="4"/>
        <v>0</v>
      </c>
      <c r="AE101" s="23" t="s">
        <v>28</v>
      </c>
      <c r="AF101" s="129" t="str">
        <f>IF(ISBLANK($AZ$76)," ",$D$91)</f>
        <v> </v>
      </c>
      <c r="AG101" s="129" t="b">
        <f aca="true" t="shared" si="5" ref="AG101:AV101">IF(ISBLANK("#REF!),"" "",IF(#REF!&lt;#REF!,#REF!,IF(#REF!&lt;#REF!,#REF!)))"),TRUE)</f>
        <v>0</v>
      </c>
      <c r="AH101" s="129" t="b">
        <f t="shared" si="5"/>
        <v>0</v>
      </c>
      <c r="AI101" s="129" t="b">
        <f t="shared" si="5"/>
        <v>0</v>
      </c>
      <c r="AJ101" s="129" t="b">
        <f t="shared" si="5"/>
        <v>0</v>
      </c>
      <c r="AK101" s="129" t="b">
        <f t="shared" si="5"/>
        <v>0</v>
      </c>
      <c r="AL101" s="129" t="b">
        <f t="shared" si="5"/>
        <v>0</v>
      </c>
      <c r="AM101" s="129" t="b">
        <f t="shared" si="5"/>
        <v>0</v>
      </c>
      <c r="AN101" s="129" t="b">
        <f t="shared" si="5"/>
        <v>0</v>
      </c>
      <c r="AO101" s="129" t="b">
        <f t="shared" si="5"/>
        <v>0</v>
      </c>
      <c r="AP101" s="129" t="b">
        <f t="shared" si="5"/>
        <v>0</v>
      </c>
      <c r="AQ101" s="129" t="b">
        <f t="shared" si="5"/>
        <v>0</v>
      </c>
      <c r="AR101" s="129" t="b">
        <f t="shared" si="5"/>
        <v>0</v>
      </c>
      <c r="AS101" s="129" t="b">
        <f t="shared" si="5"/>
        <v>0</v>
      </c>
      <c r="AT101" s="129" t="b">
        <f t="shared" si="5"/>
        <v>0</v>
      </c>
      <c r="AU101" s="129" t="b">
        <f t="shared" si="5"/>
        <v>0</v>
      </c>
      <c r="AV101" s="129" t="b">
        <f t="shared" si="5"/>
        <v>0</v>
      </c>
      <c r="AW101" s="130"/>
      <c r="AX101" s="130"/>
      <c r="AY101" s="131" t="s">
        <v>29</v>
      </c>
      <c r="AZ101" s="132"/>
      <c r="BA101" s="132"/>
      <c r="BB101" s="133"/>
      <c r="BC101" s="133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6"/>
      <c r="CC101" s="57"/>
      <c r="CD101" s="57"/>
      <c r="CE101" s="57"/>
      <c r="CF101" s="57"/>
      <c r="CG101" s="57"/>
      <c r="CH101" s="55"/>
      <c r="CI101" s="56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8"/>
      <c r="CU101" s="58"/>
      <c r="CV101" s="58"/>
      <c r="CW101" s="58"/>
      <c r="CX101" s="58"/>
    </row>
    <row r="102" spans="2:102" ht="12" customHeight="1">
      <c r="B102" s="125"/>
      <c r="C102" s="125"/>
      <c r="D102" s="126"/>
      <c r="E102" s="126"/>
      <c r="F102" s="126"/>
      <c r="G102" s="126"/>
      <c r="H102" s="126"/>
      <c r="I102" s="126"/>
      <c r="J102" s="127"/>
      <c r="K102" s="127"/>
      <c r="L102" s="127"/>
      <c r="M102" s="127"/>
      <c r="N102" s="127"/>
      <c r="O102" s="134" t="s">
        <v>39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59"/>
      <c r="AF102" s="135" t="s">
        <v>40</v>
      </c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0"/>
      <c r="AX102" s="130"/>
      <c r="AY102" s="131"/>
      <c r="AZ102" s="131"/>
      <c r="BA102" s="132"/>
      <c r="BB102" s="133"/>
      <c r="BC102" s="133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7"/>
      <c r="CD102" s="57"/>
      <c r="CE102" s="57"/>
      <c r="CF102" s="57"/>
      <c r="CG102" s="57"/>
      <c r="CH102" s="55"/>
      <c r="CI102" s="55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8"/>
      <c r="CU102" s="58"/>
      <c r="CV102" s="58"/>
      <c r="CW102" s="58"/>
      <c r="CX102" s="58"/>
    </row>
    <row r="103" spans="65:102" ht="3.75" customHeight="1"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7"/>
      <c r="CD103" s="57"/>
      <c r="CE103" s="57"/>
      <c r="CF103" s="57"/>
      <c r="CG103" s="57"/>
      <c r="CH103" s="55"/>
      <c r="CI103" s="55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8"/>
      <c r="CU103" s="58"/>
      <c r="CV103" s="58"/>
      <c r="CW103" s="58"/>
      <c r="CX103" s="58"/>
    </row>
    <row r="104" spans="2:102" ht="19.5" customHeight="1">
      <c r="B104" s="121" t="s">
        <v>21</v>
      </c>
      <c r="C104" s="121"/>
      <c r="D104" s="122" t="s">
        <v>22</v>
      </c>
      <c r="E104" s="122"/>
      <c r="F104" s="122"/>
      <c r="G104" s="122"/>
      <c r="H104" s="122"/>
      <c r="I104" s="122"/>
      <c r="J104" s="123" t="s">
        <v>24</v>
      </c>
      <c r="K104" s="123"/>
      <c r="L104" s="123"/>
      <c r="M104" s="123"/>
      <c r="N104" s="123"/>
      <c r="O104" s="123" t="s">
        <v>41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 t="s">
        <v>26</v>
      </c>
      <c r="AX104" s="123"/>
      <c r="AY104" s="123"/>
      <c r="AZ104" s="123"/>
      <c r="BA104" s="123"/>
      <c r="BB104" s="124"/>
      <c r="BC104" s="124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7"/>
      <c r="CD104" s="57"/>
      <c r="CE104" s="57"/>
      <c r="CF104" s="57"/>
      <c r="CG104" s="57"/>
      <c r="CH104" s="55"/>
      <c r="CI104" s="55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8"/>
      <c r="CU104" s="58"/>
      <c r="CV104" s="58"/>
      <c r="CW104" s="58"/>
      <c r="CX104" s="58"/>
    </row>
    <row r="105" spans="2:102" ht="18" customHeight="1">
      <c r="B105" s="125">
        <v>42</v>
      </c>
      <c r="C105" s="125"/>
      <c r="D105" s="126">
        <v>2</v>
      </c>
      <c r="E105" s="126"/>
      <c r="F105" s="126"/>
      <c r="G105" s="126"/>
      <c r="H105" s="126"/>
      <c r="I105" s="126"/>
      <c r="J105" s="127">
        <f>$J$101</f>
        <v>0.5069444444444444</v>
      </c>
      <c r="K105" s="127"/>
      <c r="L105" s="127"/>
      <c r="M105" s="127"/>
      <c r="N105" s="127"/>
      <c r="O105" s="128" t="str">
        <f>IF(ISBLANK($AZ$74)," ",$AG$83)</f>
        <v> </v>
      </c>
      <c r="P105" s="128" t="b">
        <f aca="true" t="shared" si="6" ref="P105:AD105">IF(ISBLANK("#REF!),"" "",IF(#REF!&lt;#REF!,#REF!,IF(#REF!&lt;#REF!,#REF!)))"),TRUE)</f>
        <v>0</v>
      </c>
      <c r="Q105" s="128" t="b">
        <f t="shared" si="6"/>
        <v>0</v>
      </c>
      <c r="R105" s="128" t="b">
        <f t="shared" si="6"/>
        <v>0</v>
      </c>
      <c r="S105" s="128" t="b">
        <f t="shared" si="6"/>
        <v>0</v>
      </c>
      <c r="T105" s="128" t="b">
        <f t="shared" si="6"/>
        <v>0</v>
      </c>
      <c r="U105" s="128" t="b">
        <f t="shared" si="6"/>
        <v>0</v>
      </c>
      <c r="V105" s="128" t="b">
        <f t="shared" si="6"/>
        <v>0</v>
      </c>
      <c r="W105" s="128" t="b">
        <f t="shared" si="6"/>
        <v>0</v>
      </c>
      <c r="X105" s="128" t="b">
        <f t="shared" si="6"/>
        <v>0</v>
      </c>
      <c r="Y105" s="128" t="b">
        <f t="shared" si="6"/>
        <v>0</v>
      </c>
      <c r="Z105" s="128" t="b">
        <f t="shared" si="6"/>
        <v>0</v>
      </c>
      <c r="AA105" s="128" t="b">
        <f t="shared" si="6"/>
        <v>0</v>
      </c>
      <c r="AB105" s="128" t="b">
        <f t="shared" si="6"/>
        <v>0</v>
      </c>
      <c r="AC105" s="128" t="b">
        <f t="shared" si="6"/>
        <v>0</v>
      </c>
      <c r="AD105" s="128" t="b">
        <f t="shared" si="6"/>
        <v>0</v>
      </c>
      <c r="AE105" s="23" t="s">
        <v>28</v>
      </c>
      <c r="AF105" s="129" t="str">
        <f>IF(ISBLANK($AZ$78)," ",$AG$91)</f>
        <v> </v>
      </c>
      <c r="AG105" s="129" t="b">
        <f aca="true" t="shared" si="7" ref="AG105:AV105">IF(ISBLANK("#REF!),"" "",IF(#REF!&lt;#REF!,#REF!,IF(#REF!&lt;#REF!,#REF!)))"),TRUE)</f>
        <v>0</v>
      </c>
      <c r="AH105" s="129" t="b">
        <f t="shared" si="7"/>
        <v>0</v>
      </c>
      <c r="AI105" s="129" t="b">
        <f t="shared" si="7"/>
        <v>0</v>
      </c>
      <c r="AJ105" s="129" t="b">
        <f t="shared" si="7"/>
        <v>0</v>
      </c>
      <c r="AK105" s="129" t="b">
        <f t="shared" si="7"/>
        <v>0</v>
      </c>
      <c r="AL105" s="129" t="b">
        <f t="shared" si="7"/>
        <v>0</v>
      </c>
      <c r="AM105" s="129" t="b">
        <f t="shared" si="7"/>
        <v>0</v>
      </c>
      <c r="AN105" s="129" t="b">
        <f t="shared" si="7"/>
        <v>0</v>
      </c>
      <c r="AO105" s="129" t="b">
        <f t="shared" si="7"/>
        <v>0</v>
      </c>
      <c r="AP105" s="129" t="b">
        <f t="shared" si="7"/>
        <v>0</v>
      </c>
      <c r="AQ105" s="129" t="b">
        <f t="shared" si="7"/>
        <v>0</v>
      </c>
      <c r="AR105" s="129" t="b">
        <f t="shared" si="7"/>
        <v>0</v>
      </c>
      <c r="AS105" s="129" t="b">
        <f t="shared" si="7"/>
        <v>0</v>
      </c>
      <c r="AT105" s="129" t="b">
        <f t="shared" si="7"/>
        <v>0</v>
      </c>
      <c r="AU105" s="129" t="b">
        <f t="shared" si="7"/>
        <v>0</v>
      </c>
      <c r="AV105" s="129" t="b">
        <f t="shared" si="7"/>
        <v>0</v>
      </c>
      <c r="AW105" s="130"/>
      <c r="AX105" s="130"/>
      <c r="AY105" s="131" t="s">
        <v>29</v>
      </c>
      <c r="AZ105" s="132"/>
      <c r="BA105" s="132"/>
      <c r="BB105" s="133"/>
      <c r="BC105" s="133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7"/>
      <c r="CD105" s="57"/>
      <c r="CE105" s="57"/>
      <c r="CF105" s="57"/>
      <c r="CG105" s="57"/>
      <c r="CH105" s="55"/>
      <c r="CI105" s="55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8"/>
      <c r="CU105" s="58"/>
      <c r="CV105" s="58"/>
      <c r="CW105" s="58"/>
      <c r="CX105" s="58"/>
    </row>
    <row r="106" spans="2:102" ht="12" customHeight="1">
      <c r="B106" s="125"/>
      <c r="C106" s="125"/>
      <c r="D106" s="126"/>
      <c r="E106" s="126"/>
      <c r="F106" s="126"/>
      <c r="G106" s="126"/>
      <c r="H106" s="126"/>
      <c r="I106" s="126"/>
      <c r="J106" s="127"/>
      <c r="K106" s="127"/>
      <c r="L106" s="127"/>
      <c r="M106" s="127"/>
      <c r="N106" s="127"/>
      <c r="O106" s="134" t="s">
        <v>42</v>
      </c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59"/>
      <c r="AF106" s="135" t="s">
        <v>43</v>
      </c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0"/>
      <c r="AX106" s="130"/>
      <c r="AY106" s="131"/>
      <c r="AZ106" s="131"/>
      <c r="BA106" s="132"/>
      <c r="BB106" s="133"/>
      <c r="BC106" s="133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7"/>
      <c r="CD106" s="57"/>
      <c r="CE106" s="57"/>
      <c r="CF106" s="57"/>
      <c r="CG106" s="57"/>
      <c r="CH106" s="55"/>
      <c r="CI106" s="55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8"/>
      <c r="CU106" s="58"/>
      <c r="CV106" s="58"/>
      <c r="CW106" s="58"/>
      <c r="CX106" s="58"/>
    </row>
    <row r="107" spans="65:102" ht="3.75" customHeight="1"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7"/>
      <c r="CD107" s="57"/>
      <c r="CE107" s="57"/>
      <c r="CF107" s="57"/>
      <c r="CG107" s="57"/>
      <c r="CH107" s="55"/>
      <c r="CI107" s="55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8"/>
      <c r="CU107" s="58"/>
      <c r="CV107" s="58"/>
      <c r="CW107" s="58"/>
      <c r="CX107" s="58"/>
    </row>
    <row r="108" spans="2:102" ht="19.5" customHeight="1">
      <c r="B108" s="121" t="s">
        <v>21</v>
      </c>
      <c r="C108" s="121"/>
      <c r="D108" s="122" t="s">
        <v>22</v>
      </c>
      <c r="E108" s="122"/>
      <c r="F108" s="122"/>
      <c r="G108" s="122"/>
      <c r="H108" s="122"/>
      <c r="I108" s="122"/>
      <c r="J108" s="123" t="s">
        <v>24</v>
      </c>
      <c r="K108" s="123"/>
      <c r="L108" s="123"/>
      <c r="M108" s="123"/>
      <c r="N108" s="123"/>
      <c r="O108" s="123" t="s">
        <v>44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 t="s">
        <v>26</v>
      </c>
      <c r="AX108" s="123"/>
      <c r="AY108" s="123"/>
      <c r="AZ108" s="123"/>
      <c r="BA108" s="123"/>
      <c r="BB108" s="124"/>
      <c r="BC108" s="124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6"/>
      <c r="CC108" s="57"/>
      <c r="CD108" s="57"/>
      <c r="CE108" s="57"/>
      <c r="CF108" s="57"/>
      <c r="CG108" s="57"/>
      <c r="CH108" s="55"/>
      <c r="CI108" s="56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8"/>
      <c r="CU108" s="58"/>
      <c r="CV108" s="58"/>
      <c r="CW108" s="58"/>
      <c r="CX108" s="58"/>
    </row>
    <row r="109" spans="2:102" ht="18" customHeight="1">
      <c r="B109" s="125">
        <v>43</v>
      </c>
      <c r="C109" s="125"/>
      <c r="D109" s="126">
        <v>3</v>
      </c>
      <c r="E109" s="126"/>
      <c r="F109" s="126"/>
      <c r="G109" s="126"/>
      <c r="H109" s="126"/>
      <c r="I109" s="126"/>
      <c r="J109" s="127">
        <v>0.5069444444444444</v>
      </c>
      <c r="K109" s="127"/>
      <c r="L109" s="127"/>
      <c r="M109" s="127"/>
      <c r="N109" s="127"/>
      <c r="O109" s="128" t="str">
        <f>IF(ISBLANK($AZ$76)," ",$D$90)</f>
        <v> </v>
      </c>
      <c r="P109" s="128" t="b">
        <f aca="true" t="shared" si="8" ref="P109:AD109">IF(ISBLANK("#REF!),"" "",IF(#REF!&lt;#REF!,#REF!,IF(#REF!&lt;#REF!,#REF!)))"),TRUE)</f>
        <v>0</v>
      </c>
      <c r="Q109" s="128" t="b">
        <f t="shared" si="8"/>
        <v>0</v>
      </c>
      <c r="R109" s="128" t="b">
        <f t="shared" si="8"/>
        <v>0</v>
      </c>
      <c r="S109" s="128" t="b">
        <f t="shared" si="8"/>
        <v>0</v>
      </c>
      <c r="T109" s="128" t="b">
        <f t="shared" si="8"/>
        <v>0</v>
      </c>
      <c r="U109" s="128" t="b">
        <f t="shared" si="8"/>
        <v>0</v>
      </c>
      <c r="V109" s="128" t="b">
        <f t="shared" si="8"/>
        <v>0</v>
      </c>
      <c r="W109" s="128" t="b">
        <f t="shared" si="8"/>
        <v>0</v>
      </c>
      <c r="X109" s="128" t="b">
        <f t="shared" si="8"/>
        <v>0</v>
      </c>
      <c r="Y109" s="128" t="b">
        <f t="shared" si="8"/>
        <v>0</v>
      </c>
      <c r="Z109" s="128" t="b">
        <f t="shared" si="8"/>
        <v>0</v>
      </c>
      <c r="AA109" s="128" t="b">
        <f t="shared" si="8"/>
        <v>0</v>
      </c>
      <c r="AB109" s="128" t="b">
        <f t="shared" si="8"/>
        <v>0</v>
      </c>
      <c r="AC109" s="128" t="b">
        <f t="shared" si="8"/>
        <v>0</v>
      </c>
      <c r="AD109" s="128" t="b">
        <f t="shared" si="8"/>
        <v>0</v>
      </c>
      <c r="AE109" s="23" t="s">
        <v>28</v>
      </c>
      <c r="AF109" s="129" t="str">
        <f>IF(ISBLANK($AZ$72)," ",$D$84)</f>
        <v> </v>
      </c>
      <c r="AG109" s="129" t="b">
        <f aca="true" t="shared" si="9" ref="AG109:AV109">IF(ISBLANK("#REF!),"" "",IF(#REF!&lt;#REF!,#REF!,IF(#REF!&lt;#REF!,#REF!)))"),TRUE)</f>
        <v>0</v>
      </c>
      <c r="AH109" s="129" t="b">
        <f t="shared" si="9"/>
        <v>0</v>
      </c>
      <c r="AI109" s="129" t="b">
        <f t="shared" si="9"/>
        <v>0</v>
      </c>
      <c r="AJ109" s="129" t="b">
        <f t="shared" si="9"/>
        <v>0</v>
      </c>
      <c r="AK109" s="129" t="b">
        <f t="shared" si="9"/>
        <v>0</v>
      </c>
      <c r="AL109" s="129" t="b">
        <f t="shared" si="9"/>
        <v>0</v>
      </c>
      <c r="AM109" s="129" t="b">
        <f t="shared" si="9"/>
        <v>0</v>
      </c>
      <c r="AN109" s="129" t="b">
        <f t="shared" si="9"/>
        <v>0</v>
      </c>
      <c r="AO109" s="129" t="b">
        <f t="shared" si="9"/>
        <v>0</v>
      </c>
      <c r="AP109" s="129" t="b">
        <f t="shared" si="9"/>
        <v>0</v>
      </c>
      <c r="AQ109" s="129" t="b">
        <f t="shared" si="9"/>
        <v>0</v>
      </c>
      <c r="AR109" s="129" t="b">
        <f t="shared" si="9"/>
        <v>0</v>
      </c>
      <c r="AS109" s="129" t="b">
        <f t="shared" si="9"/>
        <v>0</v>
      </c>
      <c r="AT109" s="129" t="b">
        <f t="shared" si="9"/>
        <v>0</v>
      </c>
      <c r="AU109" s="129" t="b">
        <f t="shared" si="9"/>
        <v>0</v>
      </c>
      <c r="AV109" s="129" t="b">
        <f t="shared" si="9"/>
        <v>0</v>
      </c>
      <c r="AW109" s="130"/>
      <c r="AX109" s="130"/>
      <c r="AY109" s="131" t="s">
        <v>29</v>
      </c>
      <c r="AZ109" s="132"/>
      <c r="BA109" s="132"/>
      <c r="BB109" s="133"/>
      <c r="BC109" s="133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6"/>
      <c r="CC109" s="57"/>
      <c r="CD109" s="57"/>
      <c r="CE109" s="57"/>
      <c r="CF109" s="57"/>
      <c r="CG109" s="57"/>
      <c r="CH109" s="55"/>
      <c r="CI109" s="56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8"/>
      <c r="CU109" s="58"/>
      <c r="CV109" s="58"/>
      <c r="CW109" s="58"/>
      <c r="CX109" s="58"/>
    </row>
    <row r="110" spans="2:102" ht="12" customHeight="1">
      <c r="B110" s="125"/>
      <c r="C110" s="125"/>
      <c r="D110" s="126"/>
      <c r="E110" s="126"/>
      <c r="F110" s="126"/>
      <c r="G110" s="126"/>
      <c r="H110" s="126"/>
      <c r="I110" s="126"/>
      <c r="J110" s="127"/>
      <c r="K110" s="127"/>
      <c r="L110" s="127"/>
      <c r="M110" s="127"/>
      <c r="N110" s="127"/>
      <c r="O110" s="134" t="s">
        <v>45</v>
      </c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59"/>
      <c r="AF110" s="135" t="s">
        <v>46</v>
      </c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0"/>
      <c r="AX110" s="130"/>
      <c r="AY110" s="131"/>
      <c r="AZ110" s="131"/>
      <c r="BA110" s="132"/>
      <c r="BB110" s="133"/>
      <c r="BC110" s="133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7"/>
      <c r="CD110" s="57"/>
      <c r="CE110" s="57"/>
      <c r="CF110" s="57"/>
      <c r="CG110" s="57"/>
      <c r="CH110" s="55"/>
      <c r="CI110" s="55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8"/>
      <c r="CU110" s="58"/>
      <c r="CV110" s="58"/>
      <c r="CW110" s="58"/>
      <c r="CX110" s="58"/>
    </row>
    <row r="111" spans="65:102" ht="3.75" customHeight="1"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7"/>
      <c r="CD111" s="57"/>
      <c r="CE111" s="57"/>
      <c r="CF111" s="57"/>
      <c r="CG111" s="57"/>
      <c r="CH111" s="55"/>
      <c r="CI111" s="55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8"/>
      <c r="CU111" s="58"/>
      <c r="CV111" s="58"/>
      <c r="CW111" s="58"/>
      <c r="CX111" s="58"/>
    </row>
    <row r="112" spans="2:102" ht="21.75" customHeight="1">
      <c r="B112" s="121" t="s">
        <v>21</v>
      </c>
      <c r="C112" s="121"/>
      <c r="D112" s="122" t="s">
        <v>22</v>
      </c>
      <c r="E112" s="122"/>
      <c r="F112" s="122"/>
      <c r="G112" s="122"/>
      <c r="H112" s="122"/>
      <c r="I112" s="122"/>
      <c r="J112" s="123" t="s">
        <v>24</v>
      </c>
      <c r="K112" s="123"/>
      <c r="L112" s="123"/>
      <c r="M112" s="123"/>
      <c r="N112" s="123"/>
      <c r="O112" s="123" t="s">
        <v>47</v>
      </c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 t="s">
        <v>26</v>
      </c>
      <c r="AX112" s="123"/>
      <c r="AY112" s="123"/>
      <c r="AZ112" s="123"/>
      <c r="BA112" s="123"/>
      <c r="BB112" s="124"/>
      <c r="BC112" s="124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7"/>
      <c r="CD112" s="57"/>
      <c r="CE112" s="57"/>
      <c r="CF112" s="57"/>
      <c r="CG112" s="57"/>
      <c r="CH112" s="55"/>
      <c r="CI112" s="55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8"/>
      <c r="CU112" s="58"/>
      <c r="CV112" s="58"/>
      <c r="CW112" s="58"/>
      <c r="CX112" s="58"/>
    </row>
    <row r="113" spans="2:102" ht="18" customHeight="1">
      <c r="B113" s="125">
        <v>44</v>
      </c>
      <c r="C113" s="125"/>
      <c r="D113" s="126">
        <v>4</v>
      </c>
      <c r="E113" s="126"/>
      <c r="F113" s="126"/>
      <c r="G113" s="126"/>
      <c r="H113" s="126"/>
      <c r="I113" s="126"/>
      <c r="J113" s="127">
        <f>$J$109</f>
        <v>0.5069444444444444</v>
      </c>
      <c r="K113" s="127"/>
      <c r="L113" s="127"/>
      <c r="M113" s="127"/>
      <c r="N113" s="127"/>
      <c r="O113" s="128" t="str">
        <f>IF(ISBLANK($AZ$78)," ",$AG$90)</f>
        <v> </v>
      </c>
      <c r="P113" s="128" t="b">
        <f aca="true" t="shared" si="10" ref="P113:AD113">IF(ISBLANK("#REF!),"" "",IF(#REF!&lt;#REF!,#REF!,IF(#REF!&lt;#REF!,#REF!)))"),TRUE)</f>
        <v>0</v>
      </c>
      <c r="Q113" s="128" t="b">
        <f t="shared" si="10"/>
        <v>0</v>
      </c>
      <c r="R113" s="128" t="b">
        <f t="shared" si="10"/>
        <v>0</v>
      </c>
      <c r="S113" s="128" t="b">
        <f t="shared" si="10"/>
        <v>0</v>
      </c>
      <c r="T113" s="128" t="b">
        <f t="shared" si="10"/>
        <v>0</v>
      </c>
      <c r="U113" s="128" t="b">
        <f t="shared" si="10"/>
        <v>0</v>
      </c>
      <c r="V113" s="128" t="b">
        <f t="shared" si="10"/>
        <v>0</v>
      </c>
      <c r="W113" s="128" t="b">
        <f t="shared" si="10"/>
        <v>0</v>
      </c>
      <c r="X113" s="128" t="b">
        <f t="shared" si="10"/>
        <v>0</v>
      </c>
      <c r="Y113" s="128" t="b">
        <f t="shared" si="10"/>
        <v>0</v>
      </c>
      <c r="Z113" s="128" t="b">
        <f t="shared" si="10"/>
        <v>0</v>
      </c>
      <c r="AA113" s="128" t="b">
        <f t="shared" si="10"/>
        <v>0</v>
      </c>
      <c r="AB113" s="128" t="b">
        <f t="shared" si="10"/>
        <v>0</v>
      </c>
      <c r="AC113" s="128" t="b">
        <f t="shared" si="10"/>
        <v>0</v>
      </c>
      <c r="AD113" s="128" t="b">
        <f t="shared" si="10"/>
        <v>0</v>
      </c>
      <c r="AE113" s="23" t="s">
        <v>28</v>
      </c>
      <c r="AF113" s="129" t="str">
        <f>IF(ISBLANK($AZ$74)," ",$AG$84)</f>
        <v> </v>
      </c>
      <c r="AG113" s="129" t="b">
        <f aca="true" t="shared" si="11" ref="AG113:AV113">IF(ISBLANK("#REF!),"" "",IF(#REF!&lt;#REF!,#REF!,IF(#REF!&lt;#REF!,#REF!)))"),TRUE)</f>
        <v>0</v>
      </c>
      <c r="AH113" s="129" t="b">
        <f t="shared" si="11"/>
        <v>0</v>
      </c>
      <c r="AI113" s="129" t="b">
        <f t="shared" si="11"/>
        <v>0</v>
      </c>
      <c r="AJ113" s="129" t="b">
        <f t="shared" si="11"/>
        <v>0</v>
      </c>
      <c r="AK113" s="129" t="b">
        <f t="shared" si="11"/>
        <v>0</v>
      </c>
      <c r="AL113" s="129" t="b">
        <f t="shared" si="11"/>
        <v>0</v>
      </c>
      <c r="AM113" s="129" t="b">
        <f t="shared" si="11"/>
        <v>0</v>
      </c>
      <c r="AN113" s="129" t="b">
        <f t="shared" si="11"/>
        <v>0</v>
      </c>
      <c r="AO113" s="129" t="b">
        <f t="shared" si="11"/>
        <v>0</v>
      </c>
      <c r="AP113" s="129" t="b">
        <f t="shared" si="11"/>
        <v>0</v>
      </c>
      <c r="AQ113" s="129" t="b">
        <f t="shared" si="11"/>
        <v>0</v>
      </c>
      <c r="AR113" s="129" t="b">
        <f t="shared" si="11"/>
        <v>0</v>
      </c>
      <c r="AS113" s="129" t="b">
        <f t="shared" si="11"/>
        <v>0</v>
      </c>
      <c r="AT113" s="129" t="b">
        <f t="shared" si="11"/>
        <v>0</v>
      </c>
      <c r="AU113" s="129" t="b">
        <f t="shared" si="11"/>
        <v>0</v>
      </c>
      <c r="AV113" s="129" t="b">
        <f t="shared" si="11"/>
        <v>0</v>
      </c>
      <c r="AW113" s="130"/>
      <c r="AX113" s="130"/>
      <c r="AY113" s="131" t="s">
        <v>29</v>
      </c>
      <c r="AZ113" s="132"/>
      <c r="BA113" s="132"/>
      <c r="BB113" s="133"/>
      <c r="BC113" s="133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7"/>
      <c r="CD113" s="57"/>
      <c r="CE113" s="57"/>
      <c r="CF113" s="57"/>
      <c r="CG113" s="57"/>
      <c r="CH113" s="55"/>
      <c r="CI113" s="55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8"/>
      <c r="CU113" s="58"/>
      <c r="CV113" s="58"/>
      <c r="CW113" s="58"/>
      <c r="CX113" s="58"/>
    </row>
    <row r="114" spans="2:102" ht="12" customHeight="1">
      <c r="B114" s="125"/>
      <c r="C114" s="125"/>
      <c r="D114" s="126"/>
      <c r="E114" s="126"/>
      <c r="F114" s="126"/>
      <c r="G114" s="126"/>
      <c r="H114" s="126"/>
      <c r="I114" s="126"/>
      <c r="J114" s="127"/>
      <c r="K114" s="127"/>
      <c r="L114" s="127"/>
      <c r="M114" s="127"/>
      <c r="N114" s="127"/>
      <c r="O114" s="134" t="s">
        <v>48</v>
      </c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59"/>
      <c r="AF114" s="135" t="s">
        <v>49</v>
      </c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0"/>
      <c r="AX114" s="130"/>
      <c r="AY114" s="131"/>
      <c r="AZ114" s="131"/>
      <c r="BA114" s="132"/>
      <c r="BB114" s="133"/>
      <c r="BC114" s="133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7"/>
      <c r="CD114" s="57"/>
      <c r="CE114" s="57"/>
      <c r="CF114" s="57"/>
      <c r="CG114" s="57"/>
      <c r="CH114" s="55"/>
      <c r="CI114" s="55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8"/>
      <c r="CU114" s="58"/>
      <c r="CV114" s="58"/>
      <c r="CW114" s="58"/>
      <c r="CX114" s="58"/>
    </row>
    <row r="115" spans="2:102" ht="12" customHeight="1">
      <c r="B115" s="39"/>
      <c r="C115" s="39"/>
      <c r="D115" s="39"/>
      <c r="E115" s="39"/>
      <c r="F115" s="39"/>
      <c r="G115" s="39"/>
      <c r="H115" s="39"/>
      <c r="I115" s="39"/>
      <c r="J115" s="60"/>
      <c r="K115" s="60"/>
      <c r="L115" s="60"/>
      <c r="M115" s="60"/>
      <c r="N115" s="60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2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42"/>
      <c r="AX115" s="42"/>
      <c r="AY115" s="42"/>
      <c r="AZ115" s="42"/>
      <c r="BA115" s="42"/>
      <c r="BB115" s="39"/>
      <c r="BC115" s="39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7"/>
      <c r="CD115" s="57"/>
      <c r="CE115" s="57"/>
      <c r="CF115" s="57"/>
      <c r="CG115" s="57"/>
      <c r="CH115" s="55"/>
      <c r="CI115" s="55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8"/>
      <c r="CU115" s="58"/>
      <c r="CV115" s="58"/>
      <c r="CW115" s="58"/>
      <c r="CX115" s="58"/>
    </row>
    <row r="116" spans="2:102" ht="21.75" customHeight="1">
      <c r="B116" s="121" t="s">
        <v>21</v>
      </c>
      <c r="C116" s="121"/>
      <c r="D116" s="122" t="s">
        <v>22</v>
      </c>
      <c r="E116" s="122"/>
      <c r="F116" s="122"/>
      <c r="G116" s="122"/>
      <c r="H116" s="122"/>
      <c r="I116" s="122"/>
      <c r="J116" s="123" t="s">
        <v>24</v>
      </c>
      <c r="K116" s="123"/>
      <c r="L116" s="123"/>
      <c r="M116" s="123"/>
      <c r="N116" s="123"/>
      <c r="O116" s="123" t="s">
        <v>50</v>
      </c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 t="s">
        <v>26</v>
      </c>
      <c r="AX116" s="123"/>
      <c r="AY116" s="123"/>
      <c r="AZ116" s="123"/>
      <c r="BA116" s="123"/>
      <c r="BB116" s="124"/>
      <c r="BC116" s="124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7"/>
      <c r="CD116" s="57"/>
      <c r="CE116" s="57"/>
      <c r="CF116" s="57"/>
      <c r="CG116" s="57"/>
      <c r="CH116" s="55"/>
      <c r="CI116" s="55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8"/>
      <c r="CU116" s="58"/>
      <c r="CV116" s="58"/>
      <c r="CW116" s="58"/>
      <c r="CX116" s="58"/>
    </row>
    <row r="117" spans="2:102" ht="12" customHeight="1">
      <c r="B117" s="125">
        <v>45</v>
      </c>
      <c r="C117" s="125"/>
      <c r="D117" s="126">
        <v>1</v>
      </c>
      <c r="E117" s="126"/>
      <c r="F117" s="126"/>
      <c r="G117" s="126"/>
      <c r="H117" s="126"/>
      <c r="I117" s="126"/>
      <c r="J117" s="127">
        <v>0.517361111111111</v>
      </c>
      <c r="K117" s="127"/>
      <c r="L117" s="127"/>
      <c r="M117" s="127"/>
      <c r="N117" s="127"/>
      <c r="O117" s="128" t="str">
        <f>IF(ISBLANK($AZ$72)," ",$D$83)</f>
        <v> </v>
      </c>
      <c r="P117" s="128" t="b">
        <f aca="true" t="shared" si="12" ref="P117:AD117">IF(ISBLANK("#REF!),"" "",IF(#REF!&lt;#REF!,#REF!,IF(#REF!&lt;#REF!,#REF!)))"),TRUE)</f>
        <v>0</v>
      </c>
      <c r="Q117" s="128" t="b">
        <f t="shared" si="12"/>
        <v>0</v>
      </c>
      <c r="R117" s="128" t="b">
        <f t="shared" si="12"/>
        <v>0</v>
      </c>
      <c r="S117" s="128" t="b">
        <f t="shared" si="12"/>
        <v>0</v>
      </c>
      <c r="T117" s="128" t="b">
        <f t="shared" si="12"/>
        <v>0</v>
      </c>
      <c r="U117" s="128" t="b">
        <f t="shared" si="12"/>
        <v>0</v>
      </c>
      <c r="V117" s="128" t="b">
        <f t="shared" si="12"/>
        <v>0</v>
      </c>
      <c r="W117" s="128" t="b">
        <f t="shared" si="12"/>
        <v>0</v>
      </c>
      <c r="X117" s="128" t="b">
        <f t="shared" si="12"/>
        <v>0</v>
      </c>
      <c r="Y117" s="128" t="b">
        <f t="shared" si="12"/>
        <v>0</v>
      </c>
      <c r="Z117" s="128" t="b">
        <f t="shared" si="12"/>
        <v>0</v>
      </c>
      <c r="AA117" s="128" t="b">
        <f t="shared" si="12"/>
        <v>0</v>
      </c>
      <c r="AB117" s="128" t="b">
        <f t="shared" si="12"/>
        <v>0</v>
      </c>
      <c r="AC117" s="128" t="b">
        <f t="shared" si="12"/>
        <v>0</v>
      </c>
      <c r="AD117" s="128" t="b">
        <f t="shared" si="12"/>
        <v>0</v>
      </c>
      <c r="AE117" s="23" t="s">
        <v>28</v>
      </c>
      <c r="AF117" s="129" t="str">
        <f>IF(ISBLANK($AZ$76)," ",$D$91)</f>
        <v> </v>
      </c>
      <c r="AG117" s="129" t="b">
        <f aca="true" t="shared" si="13" ref="AG117:AV117">IF(ISBLANK("#REF!),"" "",IF(#REF!&lt;#REF!,#REF!,IF(#REF!&lt;#REF!,#REF!)))"),TRUE)</f>
        <v>0</v>
      </c>
      <c r="AH117" s="129" t="b">
        <f t="shared" si="13"/>
        <v>0</v>
      </c>
      <c r="AI117" s="129" t="b">
        <f t="shared" si="13"/>
        <v>0</v>
      </c>
      <c r="AJ117" s="129" t="b">
        <f t="shared" si="13"/>
        <v>0</v>
      </c>
      <c r="AK117" s="129" t="b">
        <f t="shared" si="13"/>
        <v>0</v>
      </c>
      <c r="AL117" s="129" t="b">
        <f t="shared" si="13"/>
        <v>0</v>
      </c>
      <c r="AM117" s="129" t="b">
        <f t="shared" si="13"/>
        <v>0</v>
      </c>
      <c r="AN117" s="129" t="b">
        <f t="shared" si="13"/>
        <v>0</v>
      </c>
      <c r="AO117" s="129" t="b">
        <f t="shared" si="13"/>
        <v>0</v>
      </c>
      <c r="AP117" s="129" t="b">
        <f t="shared" si="13"/>
        <v>0</v>
      </c>
      <c r="AQ117" s="129" t="b">
        <f t="shared" si="13"/>
        <v>0</v>
      </c>
      <c r="AR117" s="129" t="b">
        <f t="shared" si="13"/>
        <v>0</v>
      </c>
      <c r="AS117" s="129" t="b">
        <f t="shared" si="13"/>
        <v>0</v>
      </c>
      <c r="AT117" s="129" t="b">
        <f t="shared" si="13"/>
        <v>0</v>
      </c>
      <c r="AU117" s="129" t="b">
        <f t="shared" si="13"/>
        <v>0</v>
      </c>
      <c r="AV117" s="129" t="b">
        <f t="shared" si="13"/>
        <v>0</v>
      </c>
      <c r="AW117" s="130"/>
      <c r="AX117" s="130"/>
      <c r="AY117" s="131" t="s">
        <v>29</v>
      </c>
      <c r="AZ117" s="132"/>
      <c r="BA117" s="132"/>
      <c r="BB117" s="133"/>
      <c r="BC117" s="133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7"/>
      <c r="CD117" s="57"/>
      <c r="CE117" s="57"/>
      <c r="CF117" s="57"/>
      <c r="CG117" s="57"/>
      <c r="CH117" s="55"/>
      <c r="CI117" s="55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8"/>
      <c r="CU117" s="58"/>
      <c r="CV117" s="58"/>
      <c r="CW117" s="58"/>
      <c r="CX117" s="58"/>
    </row>
    <row r="118" spans="2:102" ht="12" customHeight="1">
      <c r="B118" s="125"/>
      <c r="C118" s="125"/>
      <c r="D118" s="126"/>
      <c r="E118" s="126"/>
      <c r="F118" s="126"/>
      <c r="G118" s="126"/>
      <c r="H118" s="126"/>
      <c r="I118" s="126"/>
      <c r="J118" s="127"/>
      <c r="K118" s="127"/>
      <c r="L118" s="127"/>
      <c r="M118" s="127"/>
      <c r="N118" s="127"/>
      <c r="O118" s="134" t="s">
        <v>51</v>
      </c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59"/>
      <c r="AF118" s="135" t="s">
        <v>52</v>
      </c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0"/>
      <c r="AX118" s="130"/>
      <c r="AY118" s="131"/>
      <c r="AZ118" s="131"/>
      <c r="BA118" s="132"/>
      <c r="BB118" s="133"/>
      <c r="BC118" s="133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7"/>
      <c r="CD118" s="57"/>
      <c r="CE118" s="57"/>
      <c r="CF118" s="57"/>
      <c r="CG118" s="57"/>
      <c r="CH118" s="55"/>
      <c r="CI118" s="55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8"/>
      <c r="CU118" s="58"/>
      <c r="CV118" s="58"/>
      <c r="CW118" s="58"/>
      <c r="CX118" s="58"/>
    </row>
    <row r="119" spans="65:102" ht="12" customHeight="1"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7"/>
      <c r="CD119" s="57"/>
      <c r="CE119" s="57"/>
      <c r="CF119" s="57"/>
      <c r="CG119" s="57"/>
      <c r="CH119" s="55"/>
      <c r="CI119" s="55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8"/>
      <c r="CU119" s="58"/>
      <c r="CV119" s="58"/>
      <c r="CW119" s="58"/>
      <c r="CX119" s="58"/>
    </row>
    <row r="120" spans="2:102" ht="21.75" customHeight="1">
      <c r="B120" s="121" t="s">
        <v>21</v>
      </c>
      <c r="C120" s="121"/>
      <c r="D120" s="122" t="s">
        <v>22</v>
      </c>
      <c r="E120" s="122"/>
      <c r="F120" s="122"/>
      <c r="G120" s="122"/>
      <c r="H120" s="122"/>
      <c r="I120" s="122"/>
      <c r="J120" s="123" t="s">
        <v>24</v>
      </c>
      <c r="K120" s="123"/>
      <c r="L120" s="123"/>
      <c r="M120" s="123"/>
      <c r="N120" s="123"/>
      <c r="O120" s="123" t="s">
        <v>53</v>
      </c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 t="s">
        <v>26</v>
      </c>
      <c r="AX120" s="123"/>
      <c r="AY120" s="123"/>
      <c r="AZ120" s="123"/>
      <c r="BA120" s="123"/>
      <c r="BB120" s="124"/>
      <c r="BC120" s="124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7"/>
      <c r="CD120" s="57"/>
      <c r="CE120" s="57"/>
      <c r="CF120" s="57"/>
      <c r="CG120" s="57"/>
      <c r="CH120" s="55"/>
      <c r="CI120" s="55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8"/>
      <c r="CU120" s="58"/>
      <c r="CV120" s="58"/>
      <c r="CW120" s="58"/>
      <c r="CX120" s="58"/>
    </row>
    <row r="121" spans="2:102" ht="12" customHeight="1">
      <c r="B121" s="125">
        <v>46</v>
      </c>
      <c r="C121" s="125"/>
      <c r="D121" s="126">
        <v>2</v>
      </c>
      <c r="E121" s="126"/>
      <c r="F121" s="126"/>
      <c r="G121" s="126"/>
      <c r="H121" s="126"/>
      <c r="I121" s="126"/>
      <c r="J121" s="127">
        <v>0.517361111111111</v>
      </c>
      <c r="K121" s="127"/>
      <c r="L121" s="127"/>
      <c r="M121" s="127"/>
      <c r="N121" s="127"/>
      <c r="O121" s="128" t="str">
        <f>IF(ISBLANK($AZ$74)," ",$AG$83)</f>
        <v> </v>
      </c>
      <c r="P121" s="128" t="b">
        <f aca="true" t="shared" si="14" ref="P121:AD121">IF(ISBLANK("#REF!),"" "",IF(#REF!&lt;#REF!,#REF!,IF(#REF!&lt;#REF!,#REF!)))"),TRUE)</f>
        <v>0</v>
      </c>
      <c r="Q121" s="128" t="b">
        <f t="shared" si="14"/>
        <v>0</v>
      </c>
      <c r="R121" s="128" t="b">
        <f t="shared" si="14"/>
        <v>0</v>
      </c>
      <c r="S121" s="128" t="b">
        <f t="shared" si="14"/>
        <v>0</v>
      </c>
      <c r="T121" s="128" t="b">
        <f t="shared" si="14"/>
        <v>0</v>
      </c>
      <c r="U121" s="128" t="b">
        <f t="shared" si="14"/>
        <v>0</v>
      </c>
      <c r="V121" s="128" t="b">
        <f t="shared" si="14"/>
        <v>0</v>
      </c>
      <c r="W121" s="128" t="b">
        <f t="shared" si="14"/>
        <v>0</v>
      </c>
      <c r="X121" s="128" t="b">
        <f t="shared" si="14"/>
        <v>0</v>
      </c>
      <c r="Y121" s="128" t="b">
        <f t="shared" si="14"/>
        <v>0</v>
      </c>
      <c r="Z121" s="128" t="b">
        <f t="shared" si="14"/>
        <v>0</v>
      </c>
      <c r="AA121" s="128" t="b">
        <f t="shared" si="14"/>
        <v>0</v>
      </c>
      <c r="AB121" s="128" t="b">
        <f t="shared" si="14"/>
        <v>0</v>
      </c>
      <c r="AC121" s="128" t="b">
        <f t="shared" si="14"/>
        <v>0</v>
      </c>
      <c r="AD121" s="128" t="b">
        <f t="shared" si="14"/>
        <v>0</v>
      </c>
      <c r="AE121" s="23" t="s">
        <v>28</v>
      </c>
      <c r="AF121" s="129" t="str">
        <f>IF(ISBLANK($AZ$78)," ",$AG$91)</f>
        <v> </v>
      </c>
      <c r="AG121" s="129" t="b">
        <f aca="true" t="shared" si="15" ref="AG121:AV121">IF(ISBLANK("#REF!),"" "",IF(#REF!&lt;#REF!,#REF!,IF(#REF!&lt;#REF!,#REF!)))"),TRUE)</f>
        <v>0</v>
      </c>
      <c r="AH121" s="129" t="b">
        <f t="shared" si="15"/>
        <v>0</v>
      </c>
      <c r="AI121" s="129" t="b">
        <f t="shared" si="15"/>
        <v>0</v>
      </c>
      <c r="AJ121" s="129" t="b">
        <f t="shared" si="15"/>
        <v>0</v>
      </c>
      <c r="AK121" s="129" t="b">
        <f t="shared" si="15"/>
        <v>0</v>
      </c>
      <c r="AL121" s="129" t="b">
        <f t="shared" si="15"/>
        <v>0</v>
      </c>
      <c r="AM121" s="129" t="b">
        <f t="shared" si="15"/>
        <v>0</v>
      </c>
      <c r="AN121" s="129" t="b">
        <f t="shared" si="15"/>
        <v>0</v>
      </c>
      <c r="AO121" s="129" t="b">
        <f t="shared" si="15"/>
        <v>0</v>
      </c>
      <c r="AP121" s="129" t="b">
        <f t="shared" si="15"/>
        <v>0</v>
      </c>
      <c r="AQ121" s="129" t="b">
        <f t="shared" si="15"/>
        <v>0</v>
      </c>
      <c r="AR121" s="129" t="b">
        <f t="shared" si="15"/>
        <v>0</v>
      </c>
      <c r="AS121" s="129" t="b">
        <f t="shared" si="15"/>
        <v>0</v>
      </c>
      <c r="AT121" s="129" t="b">
        <f t="shared" si="15"/>
        <v>0</v>
      </c>
      <c r="AU121" s="129" t="b">
        <f t="shared" si="15"/>
        <v>0</v>
      </c>
      <c r="AV121" s="129" t="b">
        <f t="shared" si="15"/>
        <v>0</v>
      </c>
      <c r="AW121" s="130"/>
      <c r="AX121" s="130"/>
      <c r="AY121" s="131" t="s">
        <v>29</v>
      </c>
      <c r="AZ121" s="132"/>
      <c r="BA121" s="132"/>
      <c r="BB121" s="133"/>
      <c r="BC121" s="133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7"/>
      <c r="CD121" s="57"/>
      <c r="CE121" s="57"/>
      <c r="CF121" s="57"/>
      <c r="CG121" s="57"/>
      <c r="CH121" s="55"/>
      <c r="CI121" s="55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8"/>
      <c r="CU121" s="58"/>
      <c r="CV121" s="58"/>
      <c r="CW121" s="58"/>
      <c r="CX121" s="58"/>
    </row>
    <row r="122" spans="2:102" ht="12" customHeight="1">
      <c r="B122" s="125"/>
      <c r="C122" s="125"/>
      <c r="D122" s="126"/>
      <c r="E122" s="126"/>
      <c r="F122" s="126"/>
      <c r="G122" s="126"/>
      <c r="H122" s="126"/>
      <c r="I122" s="126"/>
      <c r="J122" s="127"/>
      <c r="K122" s="127"/>
      <c r="L122" s="127"/>
      <c r="M122" s="127"/>
      <c r="N122" s="127"/>
      <c r="O122" s="134" t="s">
        <v>54</v>
      </c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59"/>
      <c r="AF122" s="135" t="s">
        <v>55</v>
      </c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0"/>
      <c r="AX122" s="130"/>
      <c r="AY122" s="131"/>
      <c r="AZ122" s="131"/>
      <c r="BA122" s="132"/>
      <c r="BB122" s="133"/>
      <c r="BC122" s="133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7"/>
      <c r="CD122" s="57"/>
      <c r="CE122" s="57"/>
      <c r="CF122" s="57"/>
      <c r="CG122" s="57"/>
      <c r="CH122" s="55"/>
      <c r="CI122" s="55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8"/>
      <c r="CU122" s="58"/>
      <c r="CV122" s="58"/>
      <c r="CW122" s="58"/>
      <c r="CX122" s="58"/>
    </row>
    <row r="123" spans="65:102" ht="12" customHeight="1"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7"/>
      <c r="CD123" s="57"/>
      <c r="CE123" s="57"/>
      <c r="CF123" s="57"/>
      <c r="CG123" s="57"/>
      <c r="CH123" s="55"/>
      <c r="CI123" s="55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8"/>
      <c r="CU123" s="58"/>
      <c r="CV123" s="58"/>
      <c r="CW123" s="58"/>
      <c r="CX123" s="58"/>
    </row>
    <row r="124" spans="2:102" ht="21.75" customHeight="1">
      <c r="B124" s="121" t="s">
        <v>21</v>
      </c>
      <c r="C124" s="121"/>
      <c r="D124" s="122" t="s">
        <v>22</v>
      </c>
      <c r="E124" s="122"/>
      <c r="F124" s="122"/>
      <c r="G124" s="122"/>
      <c r="H124" s="122"/>
      <c r="I124" s="122"/>
      <c r="J124" s="123" t="s">
        <v>24</v>
      </c>
      <c r="K124" s="123"/>
      <c r="L124" s="123"/>
      <c r="M124" s="123"/>
      <c r="N124" s="123"/>
      <c r="O124" s="123" t="s">
        <v>56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 t="s">
        <v>26</v>
      </c>
      <c r="AX124" s="123"/>
      <c r="AY124" s="123"/>
      <c r="AZ124" s="123"/>
      <c r="BA124" s="123"/>
      <c r="BB124" s="124"/>
      <c r="BC124" s="124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7"/>
      <c r="CD124" s="57"/>
      <c r="CE124" s="57"/>
      <c r="CF124" s="57"/>
      <c r="CG124" s="57"/>
      <c r="CH124" s="55"/>
      <c r="CI124" s="55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8"/>
      <c r="CU124" s="58"/>
      <c r="CV124" s="58"/>
      <c r="CW124" s="58"/>
      <c r="CX124" s="58"/>
    </row>
    <row r="125" spans="2:102" ht="12" customHeight="1">
      <c r="B125" s="125">
        <v>47</v>
      </c>
      <c r="C125" s="125"/>
      <c r="D125" s="126">
        <v>3</v>
      </c>
      <c r="E125" s="126"/>
      <c r="F125" s="126"/>
      <c r="G125" s="126"/>
      <c r="H125" s="126"/>
      <c r="I125" s="126"/>
      <c r="J125" s="127">
        <f>$H$98+($U$98*$X$98)+$AL$98</f>
        <v>0.517361111111111</v>
      </c>
      <c r="K125" s="127"/>
      <c r="L125" s="127"/>
      <c r="M125" s="127"/>
      <c r="N125" s="127"/>
      <c r="O125" s="128" t="str">
        <f>IF(ISBLANK($AZ$76)," ",$D$90)</f>
        <v> </v>
      </c>
      <c r="P125" s="128" t="b">
        <f aca="true" t="shared" si="16" ref="P125:AD125">IF(ISBLANK("#REF!),"" "",IF(#REF!&lt;#REF!,#REF!,IF(#REF!&lt;#REF!,#REF!)))"),TRUE)</f>
        <v>0</v>
      </c>
      <c r="Q125" s="128" t="b">
        <f t="shared" si="16"/>
        <v>0</v>
      </c>
      <c r="R125" s="128" t="b">
        <f t="shared" si="16"/>
        <v>0</v>
      </c>
      <c r="S125" s="128" t="b">
        <f t="shared" si="16"/>
        <v>0</v>
      </c>
      <c r="T125" s="128" t="b">
        <f t="shared" si="16"/>
        <v>0</v>
      </c>
      <c r="U125" s="128" t="b">
        <f t="shared" si="16"/>
        <v>0</v>
      </c>
      <c r="V125" s="128" t="b">
        <f t="shared" si="16"/>
        <v>0</v>
      </c>
      <c r="W125" s="128" t="b">
        <f t="shared" si="16"/>
        <v>0</v>
      </c>
      <c r="X125" s="128" t="b">
        <f t="shared" si="16"/>
        <v>0</v>
      </c>
      <c r="Y125" s="128" t="b">
        <f t="shared" si="16"/>
        <v>0</v>
      </c>
      <c r="Z125" s="128" t="b">
        <f t="shared" si="16"/>
        <v>0</v>
      </c>
      <c r="AA125" s="128" t="b">
        <f t="shared" si="16"/>
        <v>0</v>
      </c>
      <c r="AB125" s="128" t="b">
        <f t="shared" si="16"/>
        <v>0</v>
      </c>
      <c r="AC125" s="128" t="b">
        <f t="shared" si="16"/>
        <v>0</v>
      </c>
      <c r="AD125" s="128" t="b">
        <f t="shared" si="16"/>
        <v>0</v>
      </c>
      <c r="AE125" s="23" t="s">
        <v>28</v>
      </c>
      <c r="AF125" s="129" t="str">
        <f>IF(ISBLANK($AZ$72)," ",$D$84)</f>
        <v> </v>
      </c>
      <c r="AG125" s="129" t="b">
        <f aca="true" t="shared" si="17" ref="AG125:AV125">IF(ISBLANK("#REF!),"" "",IF(#REF!&lt;#REF!,#REF!,IF(#REF!&lt;#REF!,#REF!)))"),TRUE)</f>
        <v>0</v>
      </c>
      <c r="AH125" s="129" t="b">
        <f t="shared" si="17"/>
        <v>0</v>
      </c>
      <c r="AI125" s="129" t="b">
        <f t="shared" si="17"/>
        <v>0</v>
      </c>
      <c r="AJ125" s="129" t="b">
        <f t="shared" si="17"/>
        <v>0</v>
      </c>
      <c r="AK125" s="129" t="b">
        <f t="shared" si="17"/>
        <v>0</v>
      </c>
      <c r="AL125" s="129" t="b">
        <f t="shared" si="17"/>
        <v>0</v>
      </c>
      <c r="AM125" s="129" t="b">
        <f t="shared" si="17"/>
        <v>0</v>
      </c>
      <c r="AN125" s="129" t="b">
        <f t="shared" si="17"/>
        <v>0</v>
      </c>
      <c r="AO125" s="129" t="b">
        <f t="shared" si="17"/>
        <v>0</v>
      </c>
      <c r="AP125" s="129" t="b">
        <f t="shared" si="17"/>
        <v>0</v>
      </c>
      <c r="AQ125" s="129" t="b">
        <f t="shared" si="17"/>
        <v>0</v>
      </c>
      <c r="AR125" s="129" t="b">
        <f t="shared" si="17"/>
        <v>0</v>
      </c>
      <c r="AS125" s="129" t="b">
        <f t="shared" si="17"/>
        <v>0</v>
      </c>
      <c r="AT125" s="129" t="b">
        <f t="shared" si="17"/>
        <v>0</v>
      </c>
      <c r="AU125" s="129" t="b">
        <f t="shared" si="17"/>
        <v>0</v>
      </c>
      <c r="AV125" s="129" t="b">
        <f t="shared" si="17"/>
        <v>0</v>
      </c>
      <c r="AW125" s="130"/>
      <c r="AX125" s="130"/>
      <c r="AY125" s="131" t="s">
        <v>29</v>
      </c>
      <c r="AZ125" s="132"/>
      <c r="BA125" s="132"/>
      <c r="BB125" s="133"/>
      <c r="BC125" s="133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7"/>
      <c r="CD125" s="57"/>
      <c r="CE125" s="57"/>
      <c r="CF125" s="57"/>
      <c r="CG125" s="57"/>
      <c r="CH125" s="55"/>
      <c r="CI125" s="55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8"/>
      <c r="CU125" s="58"/>
      <c r="CV125" s="58"/>
      <c r="CW125" s="58"/>
      <c r="CX125" s="58"/>
    </row>
    <row r="126" spans="2:102" ht="12" customHeight="1">
      <c r="B126" s="125"/>
      <c r="C126" s="125"/>
      <c r="D126" s="126"/>
      <c r="E126" s="126"/>
      <c r="F126" s="126"/>
      <c r="G126" s="126"/>
      <c r="H126" s="126"/>
      <c r="I126" s="126"/>
      <c r="J126" s="127"/>
      <c r="K126" s="127"/>
      <c r="L126" s="127"/>
      <c r="M126" s="127"/>
      <c r="N126" s="127"/>
      <c r="O126" s="134" t="s">
        <v>57</v>
      </c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59"/>
      <c r="AF126" s="135" t="s">
        <v>58</v>
      </c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0"/>
      <c r="AX126" s="130"/>
      <c r="AY126" s="131"/>
      <c r="AZ126" s="131"/>
      <c r="BA126" s="132"/>
      <c r="BB126" s="133"/>
      <c r="BC126" s="133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7"/>
      <c r="CD126" s="57"/>
      <c r="CE126" s="57"/>
      <c r="CF126" s="57"/>
      <c r="CG126" s="57"/>
      <c r="CH126" s="55"/>
      <c r="CI126" s="55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8"/>
      <c r="CU126" s="58"/>
      <c r="CV126" s="58"/>
      <c r="CW126" s="58"/>
      <c r="CX126" s="58"/>
    </row>
    <row r="127" spans="65:102" ht="12" customHeight="1"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7"/>
      <c r="CD127" s="57"/>
      <c r="CE127" s="57"/>
      <c r="CF127" s="57"/>
      <c r="CG127" s="57"/>
      <c r="CH127" s="55"/>
      <c r="CI127" s="55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8"/>
      <c r="CU127" s="58"/>
      <c r="CV127" s="58"/>
      <c r="CW127" s="58"/>
      <c r="CX127" s="58"/>
    </row>
    <row r="128" spans="2:102" ht="21.75" customHeight="1">
      <c r="B128" s="121" t="s">
        <v>21</v>
      </c>
      <c r="C128" s="121"/>
      <c r="D128" s="122" t="s">
        <v>22</v>
      </c>
      <c r="E128" s="122"/>
      <c r="F128" s="122"/>
      <c r="G128" s="122"/>
      <c r="H128" s="122"/>
      <c r="I128" s="122"/>
      <c r="J128" s="123" t="s">
        <v>24</v>
      </c>
      <c r="K128" s="123"/>
      <c r="L128" s="123"/>
      <c r="M128" s="123"/>
      <c r="N128" s="123"/>
      <c r="O128" s="123" t="s">
        <v>59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 t="s">
        <v>26</v>
      </c>
      <c r="AX128" s="123"/>
      <c r="AY128" s="123"/>
      <c r="AZ128" s="123"/>
      <c r="BA128" s="123"/>
      <c r="BB128" s="124"/>
      <c r="BC128" s="124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7"/>
      <c r="CD128" s="57"/>
      <c r="CE128" s="57"/>
      <c r="CF128" s="57"/>
      <c r="CG128" s="57"/>
      <c r="CH128" s="55"/>
      <c r="CI128" s="55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8"/>
      <c r="CU128" s="58"/>
      <c r="CV128" s="58"/>
      <c r="CW128" s="58"/>
      <c r="CX128" s="58"/>
    </row>
    <row r="129" spans="2:102" ht="12" customHeight="1">
      <c r="B129" s="125">
        <v>48</v>
      </c>
      <c r="C129" s="125"/>
      <c r="D129" s="126">
        <v>4</v>
      </c>
      <c r="E129" s="126"/>
      <c r="F129" s="126"/>
      <c r="G129" s="126"/>
      <c r="H129" s="126"/>
      <c r="I129" s="126"/>
      <c r="J129" s="127">
        <v>0.517361111111111</v>
      </c>
      <c r="K129" s="127"/>
      <c r="L129" s="127"/>
      <c r="M129" s="127"/>
      <c r="N129" s="127"/>
      <c r="O129" s="128" t="str">
        <f>IF(ISBLANK($AZ$78)," ",$AG$90)</f>
        <v> </v>
      </c>
      <c r="P129" s="128" t="b">
        <f aca="true" t="shared" si="18" ref="P129:AD129">IF(ISBLANK("#REF!),"" "",IF(#REF!&lt;#REF!,#REF!,IF(#REF!&lt;#REF!,#REF!)))"),TRUE)</f>
        <v>0</v>
      </c>
      <c r="Q129" s="128" t="b">
        <f t="shared" si="18"/>
        <v>0</v>
      </c>
      <c r="R129" s="128" t="b">
        <f t="shared" si="18"/>
        <v>0</v>
      </c>
      <c r="S129" s="128" t="b">
        <f t="shared" si="18"/>
        <v>0</v>
      </c>
      <c r="T129" s="128" t="b">
        <f t="shared" si="18"/>
        <v>0</v>
      </c>
      <c r="U129" s="128" t="b">
        <f t="shared" si="18"/>
        <v>0</v>
      </c>
      <c r="V129" s="128" t="b">
        <f t="shared" si="18"/>
        <v>0</v>
      </c>
      <c r="W129" s="128" t="b">
        <f t="shared" si="18"/>
        <v>0</v>
      </c>
      <c r="X129" s="128" t="b">
        <f t="shared" si="18"/>
        <v>0</v>
      </c>
      <c r="Y129" s="128" t="b">
        <f t="shared" si="18"/>
        <v>0</v>
      </c>
      <c r="Z129" s="128" t="b">
        <f t="shared" si="18"/>
        <v>0</v>
      </c>
      <c r="AA129" s="128" t="b">
        <f t="shared" si="18"/>
        <v>0</v>
      </c>
      <c r="AB129" s="128" t="b">
        <f t="shared" si="18"/>
        <v>0</v>
      </c>
      <c r="AC129" s="128" t="b">
        <f t="shared" si="18"/>
        <v>0</v>
      </c>
      <c r="AD129" s="128" t="b">
        <f t="shared" si="18"/>
        <v>0</v>
      </c>
      <c r="AE129" s="23" t="s">
        <v>28</v>
      </c>
      <c r="AF129" s="129" t="str">
        <f>IF(ISBLANK($AZ$74)," ",$AG$84)</f>
        <v> </v>
      </c>
      <c r="AG129" s="129" t="b">
        <f aca="true" t="shared" si="19" ref="AG129:AV129">IF(ISBLANK("#REF!),"" "",IF(#REF!&lt;#REF!,#REF!,IF(#REF!&lt;#REF!,#REF!)))"),TRUE)</f>
        <v>0</v>
      </c>
      <c r="AH129" s="129" t="b">
        <f t="shared" si="19"/>
        <v>0</v>
      </c>
      <c r="AI129" s="129" t="b">
        <f t="shared" si="19"/>
        <v>0</v>
      </c>
      <c r="AJ129" s="129" t="b">
        <f t="shared" si="19"/>
        <v>0</v>
      </c>
      <c r="AK129" s="129" t="b">
        <f t="shared" si="19"/>
        <v>0</v>
      </c>
      <c r="AL129" s="129" t="b">
        <f t="shared" si="19"/>
        <v>0</v>
      </c>
      <c r="AM129" s="129" t="b">
        <f t="shared" si="19"/>
        <v>0</v>
      </c>
      <c r="AN129" s="129" t="b">
        <f t="shared" si="19"/>
        <v>0</v>
      </c>
      <c r="AO129" s="129" t="b">
        <f t="shared" si="19"/>
        <v>0</v>
      </c>
      <c r="AP129" s="129" t="b">
        <f t="shared" si="19"/>
        <v>0</v>
      </c>
      <c r="AQ129" s="129" t="b">
        <f t="shared" si="19"/>
        <v>0</v>
      </c>
      <c r="AR129" s="129" t="b">
        <f t="shared" si="19"/>
        <v>0</v>
      </c>
      <c r="AS129" s="129" t="b">
        <f t="shared" si="19"/>
        <v>0</v>
      </c>
      <c r="AT129" s="129" t="b">
        <f t="shared" si="19"/>
        <v>0</v>
      </c>
      <c r="AU129" s="129" t="b">
        <f t="shared" si="19"/>
        <v>0</v>
      </c>
      <c r="AV129" s="129" t="b">
        <f t="shared" si="19"/>
        <v>0</v>
      </c>
      <c r="AW129" s="130"/>
      <c r="AX129" s="130"/>
      <c r="AY129" s="131" t="s">
        <v>29</v>
      </c>
      <c r="AZ129" s="132"/>
      <c r="BA129" s="132"/>
      <c r="BB129" s="133"/>
      <c r="BC129" s="133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7"/>
      <c r="CD129" s="57"/>
      <c r="CE129" s="57"/>
      <c r="CF129" s="57"/>
      <c r="CG129" s="57"/>
      <c r="CH129" s="55"/>
      <c r="CI129" s="55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8"/>
      <c r="CU129" s="58"/>
      <c r="CV129" s="58"/>
      <c r="CW129" s="58"/>
      <c r="CX129" s="58"/>
    </row>
    <row r="130" spans="2:102" ht="12" customHeight="1">
      <c r="B130" s="125"/>
      <c r="C130" s="125"/>
      <c r="D130" s="126"/>
      <c r="E130" s="126"/>
      <c r="F130" s="126"/>
      <c r="G130" s="126"/>
      <c r="H130" s="126"/>
      <c r="I130" s="126"/>
      <c r="J130" s="127"/>
      <c r="K130" s="127"/>
      <c r="L130" s="127"/>
      <c r="M130" s="127"/>
      <c r="N130" s="127"/>
      <c r="O130" s="134" t="s">
        <v>60</v>
      </c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59"/>
      <c r="AF130" s="135" t="s">
        <v>61</v>
      </c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0"/>
      <c r="AX130" s="130"/>
      <c r="AY130" s="131"/>
      <c r="AZ130" s="131"/>
      <c r="BA130" s="132"/>
      <c r="BB130" s="133"/>
      <c r="BC130" s="133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7"/>
      <c r="CD130" s="57"/>
      <c r="CE130" s="57"/>
      <c r="CF130" s="57"/>
      <c r="CG130" s="57"/>
      <c r="CH130" s="55"/>
      <c r="CI130" s="55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8"/>
      <c r="CU130" s="58"/>
      <c r="CV130" s="58"/>
      <c r="CW130" s="58"/>
      <c r="CX130" s="58"/>
    </row>
    <row r="131" spans="2:102" ht="12" customHeight="1">
      <c r="B131" s="39"/>
      <c r="C131" s="39"/>
      <c r="D131" s="39"/>
      <c r="E131" s="39"/>
      <c r="F131" s="39"/>
      <c r="G131" s="39"/>
      <c r="H131" s="39"/>
      <c r="I131" s="39"/>
      <c r="J131" s="60"/>
      <c r="K131" s="60"/>
      <c r="L131" s="60"/>
      <c r="M131" s="60"/>
      <c r="N131" s="60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2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42"/>
      <c r="AX131" s="42"/>
      <c r="AY131" s="42"/>
      <c r="AZ131" s="42"/>
      <c r="BA131" s="42"/>
      <c r="BB131" s="39"/>
      <c r="BC131" s="39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7"/>
      <c r="CD131" s="57"/>
      <c r="CE131" s="57"/>
      <c r="CF131" s="57"/>
      <c r="CG131" s="57"/>
      <c r="CH131" s="55"/>
      <c r="CI131" s="55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8"/>
      <c r="CU131" s="58"/>
      <c r="CV131" s="58"/>
      <c r="CW131" s="58"/>
      <c r="CX131" s="58"/>
    </row>
    <row r="132" spans="2:102" ht="6.75" customHeight="1">
      <c r="B132" s="39"/>
      <c r="C132" s="39"/>
      <c r="D132" s="39"/>
      <c r="E132" s="39"/>
      <c r="F132" s="39"/>
      <c r="G132" s="39"/>
      <c r="H132" s="39"/>
      <c r="I132" s="39"/>
      <c r="J132" s="60"/>
      <c r="K132" s="60"/>
      <c r="L132" s="60"/>
      <c r="M132" s="60"/>
      <c r="N132" s="60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2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42"/>
      <c r="AX132" s="42"/>
      <c r="AY132" s="42"/>
      <c r="AZ132" s="42"/>
      <c r="BA132" s="42"/>
      <c r="BB132" s="39"/>
      <c r="BC132" s="39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7"/>
      <c r="CD132" s="57"/>
      <c r="CE132" s="57"/>
      <c r="CF132" s="57"/>
      <c r="CG132" s="57"/>
      <c r="CH132" s="55"/>
      <c r="CI132" s="55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8"/>
      <c r="CU132" s="58"/>
      <c r="CV132" s="58"/>
      <c r="CW132" s="58"/>
      <c r="CX132" s="58"/>
    </row>
    <row r="133" spans="2:102" ht="6.75" customHeight="1">
      <c r="B133" s="39"/>
      <c r="C133" s="39"/>
      <c r="D133" s="39"/>
      <c r="E133" s="39"/>
      <c r="F133" s="39"/>
      <c r="G133" s="39"/>
      <c r="H133" s="39"/>
      <c r="I133" s="39"/>
      <c r="J133" s="60"/>
      <c r="K133" s="60"/>
      <c r="L133" s="60"/>
      <c r="M133" s="60"/>
      <c r="N133" s="60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2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42"/>
      <c r="AX133" s="42"/>
      <c r="AY133" s="42"/>
      <c r="AZ133" s="42"/>
      <c r="BA133" s="42"/>
      <c r="BB133" s="39"/>
      <c r="BC133" s="39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7"/>
      <c r="CD133" s="57"/>
      <c r="CE133" s="57"/>
      <c r="CF133" s="57"/>
      <c r="CG133" s="57"/>
      <c r="CH133" s="55"/>
      <c r="CI133" s="55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8"/>
      <c r="CU133" s="58"/>
      <c r="CV133" s="58"/>
      <c r="CW133" s="58"/>
      <c r="CX133" s="58"/>
    </row>
    <row r="134" spans="2:102" ht="33">
      <c r="B134" s="69" t="str">
        <f>$A$2</f>
        <v>Internationaler Happe Cup 2014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7"/>
      <c r="CD134" s="57"/>
      <c r="CE134" s="57"/>
      <c r="CF134" s="57"/>
      <c r="CG134" s="57"/>
      <c r="CH134" s="55"/>
      <c r="CI134" s="55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8"/>
      <c r="CU134" s="58"/>
      <c r="CV134" s="58"/>
      <c r="CW134" s="58"/>
      <c r="CX134" s="58"/>
    </row>
    <row r="135" spans="7:102" s="8" customFormat="1" ht="12" customHeight="1">
      <c r="G135" s="13"/>
      <c r="H135" s="53"/>
      <c r="I135" s="53"/>
      <c r="J135" s="53"/>
      <c r="K135" s="53"/>
      <c r="L135" s="53"/>
      <c r="M135" s="2"/>
      <c r="T135" s="13"/>
      <c r="U135" s="12"/>
      <c r="V135" s="12"/>
      <c r="W135" s="12"/>
      <c r="X135" s="54"/>
      <c r="Y135" s="54"/>
      <c r="Z135" s="54"/>
      <c r="AA135" s="54"/>
      <c r="AB135" s="54"/>
      <c r="AC135" s="2"/>
      <c r="AK135" s="13"/>
      <c r="AL135" s="54"/>
      <c r="AM135" s="54"/>
      <c r="AN135" s="54"/>
      <c r="AO135" s="54"/>
      <c r="AP135" s="54"/>
      <c r="AQ135" s="2"/>
      <c r="BE135" s="9"/>
      <c r="BF135" s="9"/>
      <c r="BG135" s="9"/>
      <c r="BH135" s="9"/>
      <c r="BI135" s="9"/>
      <c r="BJ135" s="9"/>
      <c r="BK135" s="9"/>
      <c r="BL135" s="9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1"/>
      <c r="CD135" s="51"/>
      <c r="CE135" s="51"/>
      <c r="CF135" s="51"/>
      <c r="CG135" s="51"/>
      <c r="CH135" s="50"/>
      <c r="CI135" s="50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2"/>
      <c r="CU135" s="52"/>
      <c r="CV135" s="52"/>
      <c r="CW135" s="52"/>
      <c r="CX135" s="52"/>
    </row>
    <row r="136" spans="2:102" ht="19.5" customHeight="1">
      <c r="B136" s="121" t="s">
        <v>21</v>
      </c>
      <c r="C136" s="121"/>
      <c r="D136" s="122" t="s">
        <v>22</v>
      </c>
      <c r="E136" s="122"/>
      <c r="F136" s="122"/>
      <c r="G136" s="122"/>
      <c r="H136" s="122"/>
      <c r="I136" s="122"/>
      <c r="J136" s="123" t="s">
        <v>24</v>
      </c>
      <c r="K136" s="123"/>
      <c r="L136" s="123"/>
      <c r="M136" s="123"/>
      <c r="N136" s="123"/>
      <c r="O136" s="123" t="s">
        <v>62</v>
      </c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 t="s">
        <v>26</v>
      </c>
      <c r="AX136" s="123"/>
      <c r="AY136" s="123"/>
      <c r="AZ136" s="123"/>
      <c r="BA136" s="123"/>
      <c r="BB136" s="124"/>
      <c r="BC136" s="124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7"/>
      <c r="CD136" s="57"/>
      <c r="CE136" s="57"/>
      <c r="CF136" s="57"/>
      <c r="CG136" s="57"/>
      <c r="CH136" s="55"/>
      <c r="CI136" s="55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8"/>
      <c r="CU136" s="58"/>
      <c r="CV136" s="58"/>
      <c r="CW136" s="58"/>
      <c r="CX136" s="58"/>
    </row>
    <row r="137" spans="2:102" ht="18" customHeight="1">
      <c r="B137" s="125">
        <v>49</v>
      </c>
      <c r="C137" s="125"/>
      <c r="D137" s="126">
        <v>1</v>
      </c>
      <c r="E137" s="126"/>
      <c r="F137" s="126"/>
      <c r="G137" s="126"/>
      <c r="H137" s="126"/>
      <c r="I137" s="126"/>
      <c r="J137" s="127">
        <v>0.5347222222222222</v>
      </c>
      <c r="K137" s="127"/>
      <c r="L137" s="127"/>
      <c r="M137" s="127"/>
      <c r="N137" s="127"/>
      <c r="O137" s="128" t="str">
        <f>IF(ISBLANK($AZ$101)," ",IF($AW$101&gt;$AZ$101,$O$101,IF($AZ$101&gt;$AW$101,$AF$101)))</f>
        <v> </v>
      </c>
      <c r="P137" s="128" t="b">
        <f aca="true" t="shared" si="20" ref="P137:AD137">IF(ISBLANK("#REF!),"" "",IF(#REF!&lt;#REF!,#REF!,IF(#REF!&lt;#REF!,#REF!)))"),TRUE)</f>
        <v>0</v>
      </c>
      <c r="Q137" s="128" t="b">
        <f t="shared" si="20"/>
        <v>0</v>
      </c>
      <c r="R137" s="128" t="b">
        <f t="shared" si="20"/>
        <v>0</v>
      </c>
      <c r="S137" s="128" t="b">
        <f t="shared" si="20"/>
        <v>0</v>
      </c>
      <c r="T137" s="128" t="b">
        <f t="shared" si="20"/>
        <v>0</v>
      </c>
      <c r="U137" s="128" t="b">
        <f t="shared" si="20"/>
        <v>0</v>
      </c>
      <c r="V137" s="128" t="b">
        <f t="shared" si="20"/>
        <v>0</v>
      </c>
      <c r="W137" s="128" t="b">
        <f t="shared" si="20"/>
        <v>0</v>
      </c>
      <c r="X137" s="128" t="b">
        <f t="shared" si="20"/>
        <v>0</v>
      </c>
      <c r="Y137" s="128" t="b">
        <f t="shared" si="20"/>
        <v>0</v>
      </c>
      <c r="Z137" s="128" t="b">
        <f t="shared" si="20"/>
        <v>0</v>
      </c>
      <c r="AA137" s="128" t="b">
        <f t="shared" si="20"/>
        <v>0</v>
      </c>
      <c r="AB137" s="128" t="b">
        <f t="shared" si="20"/>
        <v>0</v>
      </c>
      <c r="AC137" s="128" t="b">
        <f t="shared" si="20"/>
        <v>0</v>
      </c>
      <c r="AD137" s="128" t="b">
        <f t="shared" si="20"/>
        <v>0</v>
      </c>
      <c r="AE137" s="23" t="s">
        <v>28</v>
      </c>
      <c r="AF137" s="129" t="str">
        <f>IF(ISBLANK($AZ$105)," ",IF($AW$105&gt;$AZ$105,$O$105,IF($AZ$105&gt;$AW$105,$AF$105)))</f>
        <v> </v>
      </c>
      <c r="AG137" s="129" t="b">
        <f aca="true" t="shared" si="21" ref="AG137:AV137">IF(ISBLANK("#REF!),"" "",IF(#REF!&lt;#REF!,#REF!,IF(#REF!&lt;#REF!,#REF!)))"),TRUE)</f>
        <v>0</v>
      </c>
      <c r="AH137" s="129" t="b">
        <f t="shared" si="21"/>
        <v>0</v>
      </c>
      <c r="AI137" s="129" t="b">
        <f t="shared" si="21"/>
        <v>0</v>
      </c>
      <c r="AJ137" s="129" t="b">
        <f t="shared" si="21"/>
        <v>0</v>
      </c>
      <c r="AK137" s="129" t="b">
        <f t="shared" si="21"/>
        <v>0</v>
      </c>
      <c r="AL137" s="129" t="b">
        <f t="shared" si="21"/>
        <v>0</v>
      </c>
      <c r="AM137" s="129" t="b">
        <f t="shared" si="21"/>
        <v>0</v>
      </c>
      <c r="AN137" s="129" t="b">
        <f t="shared" si="21"/>
        <v>0</v>
      </c>
      <c r="AO137" s="129" t="b">
        <f t="shared" si="21"/>
        <v>0</v>
      </c>
      <c r="AP137" s="129" t="b">
        <f t="shared" si="21"/>
        <v>0</v>
      </c>
      <c r="AQ137" s="129" t="b">
        <f t="shared" si="21"/>
        <v>0</v>
      </c>
      <c r="AR137" s="129" t="b">
        <f t="shared" si="21"/>
        <v>0</v>
      </c>
      <c r="AS137" s="129" t="b">
        <f t="shared" si="21"/>
        <v>0</v>
      </c>
      <c r="AT137" s="129" t="b">
        <f t="shared" si="21"/>
        <v>0</v>
      </c>
      <c r="AU137" s="129" t="b">
        <f t="shared" si="21"/>
        <v>0</v>
      </c>
      <c r="AV137" s="129" t="b">
        <f t="shared" si="21"/>
        <v>0</v>
      </c>
      <c r="AW137" s="130"/>
      <c r="AX137" s="130"/>
      <c r="AY137" s="131" t="s">
        <v>29</v>
      </c>
      <c r="AZ137" s="132"/>
      <c r="BA137" s="132"/>
      <c r="BB137" s="133"/>
      <c r="BC137" s="133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7"/>
      <c r="CD137" s="57"/>
      <c r="CE137" s="57"/>
      <c r="CF137" s="57"/>
      <c r="CG137" s="57"/>
      <c r="CH137" s="55"/>
      <c r="CI137" s="55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8"/>
      <c r="CU137" s="58"/>
      <c r="CV137" s="58"/>
      <c r="CW137" s="58"/>
      <c r="CX137" s="58"/>
    </row>
    <row r="138" spans="2:102" ht="12" customHeight="1">
      <c r="B138" s="125"/>
      <c r="C138" s="125"/>
      <c r="D138" s="126"/>
      <c r="E138" s="126"/>
      <c r="F138" s="126"/>
      <c r="G138" s="126"/>
      <c r="H138" s="126"/>
      <c r="I138" s="126"/>
      <c r="J138" s="127"/>
      <c r="K138" s="127"/>
      <c r="L138" s="127"/>
      <c r="M138" s="127"/>
      <c r="N138" s="127"/>
      <c r="O138" s="134" t="s">
        <v>63</v>
      </c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59"/>
      <c r="AF138" s="135" t="s">
        <v>64</v>
      </c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0"/>
      <c r="AX138" s="130"/>
      <c r="AY138" s="131"/>
      <c r="AZ138" s="131"/>
      <c r="BA138" s="132"/>
      <c r="BB138" s="133"/>
      <c r="BC138" s="133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7"/>
      <c r="CD138" s="57"/>
      <c r="CE138" s="57"/>
      <c r="CF138" s="57"/>
      <c r="CG138" s="57"/>
      <c r="CH138" s="55"/>
      <c r="CI138" s="55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8"/>
      <c r="CU138" s="58"/>
      <c r="CV138" s="58"/>
      <c r="CW138" s="58"/>
      <c r="CX138" s="58"/>
    </row>
    <row r="139" spans="65:102" ht="3.75" customHeight="1"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7"/>
      <c r="CD139" s="57"/>
      <c r="CE139" s="57"/>
      <c r="CF139" s="57"/>
      <c r="CG139" s="57"/>
      <c r="CH139" s="55"/>
      <c r="CI139" s="55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8"/>
      <c r="CU139" s="58"/>
      <c r="CV139" s="58"/>
      <c r="CW139" s="58"/>
      <c r="CX139" s="58"/>
    </row>
    <row r="140" spans="2:102" ht="19.5" customHeight="1">
      <c r="B140" s="121" t="s">
        <v>21</v>
      </c>
      <c r="C140" s="121"/>
      <c r="D140" s="122" t="s">
        <v>22</v>
      </c>
      <c r="E140" s="122"/>
      <c r="F140" s="122"/>
      <c r="G140" s="122"/>
      <c r="H140" s="122"/>
      <c r="I140" s="122"/>
      <c r="J140" s="123" t="s">
        <v>24</v>
      </c>
      <c r="K140" s="123"/>
      <c r="L140" s="123"/>
      <c r="M140" s="123"/>
      <c r="N140" s="123"/>
      <c r="O140" s="123" t="s">
        <v>65</v>
      </c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 t="s">
        <v>26</v>
      </c>
      <c r="AX140" s="123"/>
      <c r="AY140" s="123"/>
      <c r="AZ140" s="123"/>
      <c r="BA140" s="123"/>
      <c r="BB140" s="124"/>
      <c r="BC140" s="124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7"/>
      <c r="CD140" s="57"/>
      <c r="CE140" s="57"/>
      <c r="CF140" s="57"/>
      <c r="CG140" s="57"/>
      <c r="CH140" s="55"/>
      <c r="CI140" s="55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8"/>
      <c r="CU140" s="58"/>
      <c r="CV140" s="58"/>
      <c r="CW140" s="58"/>
      <c r="CX140" s="58"/>
    </row>
    <row r="141" spans="2:102" ht="18" customHeight="1">
      <c r="B141" s="125">
        <v>50</v>
      </c>
      <c r="C141" s="125"/>
      <c r="D141" s="126">
        <v>2</v>
      </c>
      <c r="E141" s="126"/>
      <c r="F141" s="126"/>
      <c r="G141" s="126"/>
      <c r="H141" s="126"/>
      <c r="I141" s="126"/>
      <c r="J141" s="127">
        <f>$J$137</f>
        <v>0.5347222222222222</v>
      </c>
      <c r="K141" s="127"/>
      <c r="L141" s="127"/>
      <c r="M141" s="127"/>
      <c r="N141" s="127"/>
      <c r="O141" s="128" t="str">
        <f>IF(ISBLANK($AZ$109)," ",IF($AW$109&gt;$AZ$109,$O$109,IF($AZ$109&gt;$AW$109,$AF$109)))</f>
        <v> </v>
      </c>
      <c r="P141" s="128" t="b">
        <f aca="true" t="shared" si="22" ref="P141:AD141">IF(ISBLANK("#REF!),"" "",IF(#REF!&lt;#REF!,#REF!,IF(#REF!&lt;#REF!,#REF!)))"),TRUE)</f>
        <v>0</v>
      </c>
      <c r="Q141" s="128" t="b">
        <f t="shared" si="22"/>
        <v>0</v>
      </c>
      <c r="R141" s="128" t="b">
        <f t="shared" si="22"/>
        <v>0</v>
      </c>
      <c r="S141" s="128" t="b">
        <f t="shared" si="22"/>
        <v>0</v>
      </c>
      <c r="T141" s="128" t="b">
        <f t="shared" si="22"/>
        <v>0</v>
      </c>
      <c r="U141" s="128" t="b">
        <f t="shared" si="22"/>
        <v>0</v>
      </c>
      <c r="V141" s="128" t="b">
        <f t="shared" si="22"/>
        <v>0</v>
      </c>
      <c r="W141" s="128" t="b">
        <f t="shared" si="22"/>
        <v>0</v>
      </c>
      <c r="X141" s="128" t="b">
        <f t="shared" si="22"/>
        <v>0</v>
      </c>
      <c r="Y141" s="128" t="b">
        <f t="shared" si="22"/>
        <v>0</v>
      </c>
      <c r="Z141" s="128" t="b">
        <f t="shared" si="22"/>
        <v>0</v>
      </c>
      <c r="AA141" s="128" t="b">
        <f t="shared" si="22"/>
        <v>0</v>
      </c>
      <c r="AB141" s="128" t="b">
        <f t="shared" si="22"/>
        <v>0</v>
      </c>
      <c r="AC141" s="128" t="b">
        <f t="shared" si="22"/>
        <v>0</v>
      </c>
      <c r="AD141" s="128" t="b">
        <f t="shared" si="22"/>
        <v>0</v>
      </c>
      <c r="AE141" s="23" t="s">
        <v>28</v>
      </c>
      <c r="AF141" s="129" t="str">
        <f>IF(ISBLANK($AZ$113)," ",IF($AW$113&gt;$AZ$113,$O$113,IF($AZ$113&gt;$AW$113,$AF$113)))</f>
        <v> </v>
      </c>
      <c r="AG141" s="129" t="b">
        <f aca="true" t="shared" si="23" ref="AG141:AV141">IF(ISBLANK("#REF!),"" "",IF(#REF!&lt;#REF!,#REF!,IF(#REF!&lt;#REF!,#REF!)))"),TRUE)</f>
        <v>0</v>
      </c>
      <c r="AH141" s="129" t="b">
        <f t="shared" si="23"/>
        <v>0</v>
      </c>
      <c r="AI141" s="129" t="b">
        <f t="shared" si="23"/>
        <v>0</v>
      </c>
      <c r="AJ141" s="129" t="b">
        <f t="shared" si="23"/>
        <v>0</v>
      </c>
      <c r="AK141" s="129" t="b">
        <f t="shared" si="23"/>
        <v>0</v>
      </c>
      <c r="AL141" s="129" t="b">
        <f t="shared" si="23"/>
        <v>0</v>
      </c>
      <c r="AM141" s="129" t="b">
        <f t="shared" si="23"/>
        <v>0</v>
      </c>
      <c r="AN141" s="129" t="b">
        <f t="shared" si="23"/>
        <v>0</v>
      </c>
      <c r="AO141" s="129" t="b">
        <f t="shared" si="23"/>
        <v>0</v>
      </c>
      <c r="AP141" s="129" t="b">
        <f t="shared" si="23"/>
        <v>0</v>
      </c>
      <c r="AQ141" s="129" t="b">
        <f t="shared" si="23"/>
        <v>0</v>
      </c>
      <c r="AR141" s="129" t="b">
        <f t="shared" si="23"/>
        <v>0</v>
      </c>
      <c r="AS141" s="129" t="b">
        <f t="shared" si="23"/>
        <v>0</v>
      </c>
      <c r="AT141" s="129" t="b">
        <f t="shared" si="23"/>
        <v>0</v>
      </c>
      <c r="AU141" s="129" t="b">
        <f t="shared" si="23"/>
        <v>0</v>
      </c>
      <c r="AV141" s="129" t="b">
        <f t="shared" si="23"/>
        <v>0</v>
      </c>
      <c r="AW141" s="130"/>
      <c r="AX141" s="130"/>
      <c r="AY141" s="131" t="s">
        <v>29</v>
      </c>
      <c r="AZ141" s="132"/>
      <c r="BA141" s="132"/>
      <c r="BB141" s="133"/>
      <c r="BC141" s="133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7"/>
      <c r="CD141" s="57"/>
      <c r="CE141" s="57"/>
      <c r="CF141" s="57"/>
      <c r="CG141" s="57"/>
      <c r="CH141" s="55"/>
      <c r="CI141" s="55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8"/>
      <c r="CU141" s="58"/>
      <c r="CV141" s="58"/>
      <c r="CW141" s="58"/>
      <c r="CX141" s="58"/>
    </row>
    <row r="142" spans="2:102" ht="12" customHeight="1">
      <c r="B142" s="125"/>
      <c r="C142" s="125"/>
      <c r="D142" s="126"/>
      <c r="E142" s="126"/>
      <c r="F142" s="126"/>
      <c r="G142" s="126"/>
      <c r="H142" s="126"/>
      <c r="I142" s="126"/>
      <c r="J142" s="127"/>
      <c r="K142" s="127"/>
      <c r="L142" s="127"/>
      <c r="M142" s="127"/>
      <c r="N142" s="127"/>
      <c r="O142" s="134" t="s">
        <v>66</v>
      </c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59"/>
      <c r="AF142" s="135" t="s">
        <v>67</v>
      </c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0"/>
      <c r="AX142" s="130"/>
      <c r="AY142" s="131"/>
      <c r="AZ142" s="131"/>
      <c r="BA142" s="132"/>
      <c r="BB142" s="133"/>
      <c r="BC142" s="133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7"/>
      <c r="CD142" s="57"/>
      <c r="CE142" s="57"/>
      <c r="CF142" s="57"/>
      <c r="CG142" s="57"/>
      <c r="CH142" s="55"/>
      <c r="CI142" s="55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8"/>
      <c r="CU142" s="58"/>
      <c r="CV142" s="58"/>
      <c r="CW142" s="58"/>
      <c r="CX142" s="58"/>
    </row>
    <row r="143" spans="65:102" ht="12" customHeight="1"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7"/>
      <c r="CD143" s="57"/>
      <c r="CE143" s="57"/>
      <c r="CF143" s="57"/>
      <c r="CG143" s="57"/>
      <c r="CH143" s="55"/>
      <c r="CI143" s="55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8"/>
      <c r="CU143" s="58"/>
      <c r="CV143" s="58"/>
      <c r="CW143" s="58"/>
      <c r="CX143" s="58"/>
    </row>
    <row r="144" spans="2:102" ht="19.5" customHeight="1">
      <c r="B144" s="121" t="s">
        <v>21</v>
      </c>
      <c r="C144" s="121"/>
      <c r="D144" s="122" t="s">
        <v>22</v>
      </c>
      <c r="E144" s="122"/>
      <c r="F144" s="122"/>
      <c r="G144" s="122"/>
      <c r="H144" s="122"/>
      <c r="I144" s="122"/>
      <c r="J144" s="123" t="s">
        <v>24</v>
      </c>
      <c r="K144" s="123"/>
      <c r="L144" s="123"/>
      <c r="M144" s="123"/>
      <c r="N144" s="123"/>
      <c r="O144" s="123" t="s">
        <v>68</v>
      </c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 t="s">
        <v>26</v>
      </c>
      <c r="AX144" s="123"/>
      <c r="AY144" s="123"/>
      <c r="AZ144" s="123"/>
      <c r="BA144" s="123"/>
      <c r="BB144" s="124"/>
      <c r="BC144" s="124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6"/>
      <c r="CC144" s="57"/>
      <c r="CD144" s="57"/>
      <c r="CE144" s="57"/>
      <c r="CF144" s="57"/>
      <c r="CG144" s="57"/>
      <c r="CH144" s="55"/>
      <c r="CI144" s="56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8"/>
      <c r="CU144" s="58"/>
      <c r="CV144" s="58"/>
      <c r="CW144" s="58"/>
      <c r="CX144" s="58"/>
    </row>
    <row r="145" spans="2:102" ht="18" customHeight="1">
      <c r="B145" s="125">
        <v>51</v>
      </c>
      <c r="C145" s="125"/>
      <c r="D145" s="126">
        <v>1</v>
      </c>
      <c r="E145" s="126"/>
      <c r="F145" s="126"/>
      <c r="G145" s="126"/>
      <c r="H145" s="126"/>
      <c r="I145" s="126"/>
      <c r="J145" s="127">
        <v>0.5347222222222222</v>
      </c>
      <c r="K145" s="127"/>
      <c r="L145" s="127"/>
      <c r="M145" s="127"/>
      <c r="N145" s="127"/>
      <c r="O145" s="128" t="str">
        <f>IF(ISBLANK($AZ$137)," ",IF($AW$137&lt;$AZ$137,$O$137,IF($AZ$137&lt;$AW$137,$AF$137)))</f>
        <v> </v>
      </c>
      <c r="P145" s="128" t="b">
        <f aca="true" t="shared" si="24" ref="P145:AD145">IF(ISBLANK("#REF!),"" "",IF(#REF!&lt;#REF!,#REF!,IF(#REF!&lt;#REF!,#REF!)))"),TRUE)</f>
        <v>0</v>
      </c>
      <c r="Q145" s="128" t="b">
        <f t="shared" si="24"/>
        <v>0</v>
      </c>
      <c r="R145" s="128" t="b">
        <f t="shared" si="24"/>
        <v>0</v>
      </c>
      <c r="S145" s="128" t="b">
        <f t="shared" si="24"/>
        <v>0</v>
      </c>
      <c r="T145" s="128" t="b">
        <f t="shared" si="24"/>
        <v>0</v>
      </c>
      <c r="U145" s="128" t="b">
        <f t="shared" si="24"/>
        <v>0</v>
      </c>
      <c r="V145" s="128" t="b">
        <f t="shared" si="24"/>
        <v>0</v>
      </c>
      <c r="W145" s="128" t="b">
        <f t="shared" si="24"/>
        <v>0</v>
      </c>
      <c r="X145" s="128" t="b">
        <f t="shared" si="24"/>
        <v>0</v>
      </c>
      <c r="Y145" s="128" t="b">
        <f t="shared" si="24"/>
        <v>0</v>
      </c>
      <c r="Z145" s="128" t="b">
        <f t="shared" si="24"/>
        <v>0</v>
      </c>
      <c r="AA145" s="128" t="b">
        <f t="shared" si="24"/>
        <v>0</v>
      </c>
      <c r="AB145" s="128" t="b">
        <f t="shared" si="24"/>
        <v>0</v>
      </c>
      <c r="AC145" s="128" t="b">
        <f t="shared" si="24"/>
        <v>0</v>
      </c>
      <c r="AD145" s="128" t="b">
        <f t="shared" si="24"/>
        <v>0</v>
      </c>
      <c r="AE145" s="23" t="s">
        <v>28</v>
      </c>
      <c r="AF145" s="129" t="str">
        <f>IF(ISBLANK($AZ$141)," ",IF($AW$141&lt;$AZ$141,$O$141,IF($AZ$141&lt;$AW$141,$AF$141)))</f>
        <v> </v>
      </c>
      <c r="AG145" s="129" t="b">
        <f aca="true" t="shared" si="25" ref="AG145:AV145">IF(ISBLANK("#REF!),"" "",IF(#REF!&lt;#REF!,#REF!,IF(#REF!&lt;#REF!,#REF!)))"),TRUE)</f>
        <v>0</v>
      </c>
      <c r="AH145" s="129" t="b">
        <f t="shared" si="25"/>
        <v>0</v>
      </c>
      <c r="AI145" s="129" t="b">
        <f t="shared" si="25"/>
        <v>0</v>
      </c>
      <c r="AJ145" s="129" t="b">
        <f t="shared" si="25"/>
        <v>0</v>
      </c>
      <c r="AK145" s="129" t="b">
        <f t="shared" si="25"/>
        <v>0</v>
      </c>
      <c r="AL145" s="129" t="b">
        <f t="shared" si="25"/>
        <v>0</v>
      </c>
      <c r="AM145" s="129" t="b">
        <f t="shared" si="25"/>
        <v>0</v>
      </c>
      <c r="AN145" s="129" t="b">
        <f t="shared" si="25"/>
        <v>0</v>
      </c>
      <c r="AO145" s="129" t="b">
        <f t="shared" si="25"/>
        <v>0</v>
      </c>
      <c r="AP145" s="129" t="b">
        <f t="shared" si="25"/>
        <v>0</v>
      </c>
      <c r="AQ145" s="129" t="b">
        <f t="shared" si="25"/>
        <v>0</v>
      </c>
      <c r="AR145" s="129" t="b">
        <f t="shared" si="25"/>
        <v>0</v>
      </c>
      <c r="AS145" s="129" t="b">
        <f t="shared" si="25"/>
        <v>0</v>
      </c>
      <c r="AT145" s="129" t="b">
        <f t="shared" si="25"/>
        <v>0</v>
      </c>
      <c r="AU145" s="129" t="b">
        <f t="shared" si="25"/>
        <v>0</v>
      </c>
      <c r="AV145" s="129" t="b">
        <f t="shared" si="25"/>
        <v>0</v>
      </c>
      <c r="AW145" s="130"/>
      <c r="AX145" s="130"/>
      <c r="AY145" s="131" t="s">
        <v>29</v>
      </c>
      <c r="AZ145" s="132"/>
      <c r="BA145" s="132"/>
      <c r="BB145" s="133"/>
      <c r="BC145" s="133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6"/>
      <c r="CC145" s="57"/>
      <c r="CD145" s="57"/>
      <c r="CE145" s="57"/>
      <c r="CF145" s="57"/>
      <c r="CG145" s="57"/>
      <c r="CH145" s="55"/>
      <c r="CI145" s="56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8"/>
      <c r="CU145" s="58"/>
      <c r="CV145" s="58"/>
      <c r="CW145" s="58"/>
      <c r="CX145" s="58"/>
    </row>
    <row r="146" spans="2:102" ht="12" customHeight="1">
      <c r="B146" s="125"/>
      <c r="C146" s="125"/>
      <c r="D146" s="126"/>
      <c r="E146" s="126"/>
      <c r="F146" s="126"/>
      <c r="G146" s="126"/>
      <c r="H146" s="126"/>
      <c r="I146" s="126"/>
      <c r="J146" s="127"/>
      <c r="K146" s="127"/>
      <c r="L146" s="127"/>
      <c r="M146" s="127"/>
      <c r="N146" s="127"/>
      <c r="O146" s="134" t="s">
        <v>113</v>
      </c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59"/>
      <c r="AF146" s="135" t="s">
        <v>114</v>
      </c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0"/>
      <c r="AX146" s="130"/>
      <c r="AY146" s="131"/>
      <c r="AZ146" s="131"/>
      <c r="BA146" s="132"/>
      <c r="BB146" s="133"/>
      <c r="BC146" s="133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7"/>
      <c r="CD146" s="57"/>
      <c r="CE146" s="57"/>
      <c r="CF146" s="57"/>
      <c r="CG146" s="57"/>
      <c r="CH146" s="55"/>
      <c r="CI146" s="55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8"/>
      <c r="CU146" s="58"/>
      <c r="CV146" s="58"/>
      <c r="CW146" s="58"/>
      <c r="CX146" s="58"/>
    </row>
    <row r="147" spans="65:102" ht="3.75" customHeight="1"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7"/>
      <c r="CD147" s="57"/>
      <c r="CE147" s="57"/>
      <c r="CF147" s="57"/>
      <c r="CG147" s="57"/>
      <c r="CH147" s="55"/>
      <c r="CI147" s="55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8"/>
      <c r="CU147" s="58"/>
      <c r="CV147" s="58"/>
      <c r="CW147" s="58"/>
      <c r="CX147" s="58"/>
    </row>
    <row r="148" spans="2:102" ht="19.5" customHeight="1">
      <c r="B148" s="121" t="s">
        <v>21</v>
      </c>
      <c r="C148" s="121"/>
      <c r="D148" s="122" t="s">
        <v>22</v>
      </c>
      <c r="E148" s="122"/>
      <c r="F148" s="122"/>
      <c r="G148" s="122"/>
      <c r="H148" s="122"/>
      <c r="I148" s="122"/>
      <c r="J148" s="123" t="s">
        <v>24</v>
      </c>
      <c r="K148" s="123"/>
      <c r="L148" s="123"/>
      <c r="M148" s="123"/>
      <c r="N148" s="123"/>
      <c r="O148" s="123" t="s">
        <v>69</v>
      </c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 t="s">
        <v>26</v>
      </c>
      <c r="AX148" s="123"/>
      <c r="AY148" s="123"/>
      <c r="AZ148" s="123"/>
      <c r="BA148" s="123"/>
      <c r="BB148" s="124"/>
      <c r="BC148" s="124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7"/>
      <c r="CD148" s="57"/>
      <c r="CE148" s="57"/>
      <c r="CF148" s="57"/>
      <c r="CG148" s="57"/>
      <c r="CH148" s="55"/>
      <c r="CI148" s="55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8"/>
      <c r="CU148" s="58"/>
      <c r="CV148" s="58"/>
      <c r="CW148" s="58"/>
      <c r="CX148" s="58"/>
    </row>
    <row r="149" spans="2:102" ht="18" customHeight="1">
      <c r="B149" s="125">
        <v>52</v>
      </c>
      <c r="C149" s="125"/>
      <c r="D149" s="126">
        <v>2</v>
      </c>
      <c r="E149" s="126"/>
      <c r="F149" s="126"/>
      <c r="G149" s="126"/>
      <c r="H149" s="126"/>
      <c r="I149" s="126"/>
      <c r="J149" s="127">
        <v>0.5347222222222222</v>
      </c>
      <c r="K149" s="127"/>
      <c r="L149" s="127"/>
      <c r="M149" s="127"/>
      <c r="N149" s="127"/>
      <c r="O149" s="128" t="str">
        <f>IF(ISBLANK($AZ$137)," ",IF($AW$137&lt;$AZ$137,$AF$137,IF($AZ$137&lt;$AW$137,$O$137)))</f>
        <v> </v>
      </c>
      <c r="P149" s="128" t="b">
        <f aca="true" t="shared" si="26" ref="P149:AD149">IF(ISBLANK("#REF!),"" "",IF(#REF!&lt;#REF!,#REF!,IF(#REF!&lt;#REF!,#REF!)))"),TRUE)</f>
        <v>0</v>
      </c>
      <c r="Q149" s="128" t="b">
        <f t="shared" si="26"/>
        <v>0</v>
      </c>
      <c r="R149" s="128" t="b">
        <f t="shared" si="26"/>
        <v>0</v>
      </c>
      <c r="S149" s="128" t="b">
        <f t="shared" si="26"/>
        <v>0</v>
      </c>
      <c r="T149" s="128" t="b">
        <f t="shared" si="26"/>
        <v>0</v>
      </c>
      <c r="U149" s="128" t="b">
        <f t="shared" si="26"/>
        <v>0</v>
      </c>
      <c r="V149" s="128" t="b">
        <f t="shared" si="26"/>
        <v>0</v>
      </c>
      <c r="W149" s="128" t="b">
        <f t="shared" si="26"/>
        <v>0</v>
      </c>
      <c r="X149" s="128" t="b">
        <f t="shared" si="26"/>
        <v>0</v>
      </c>
      <c r="Y149" s="128" t="b">
        <f t="shared" si="26"/>
        <v>0</v>
      </c>
      <c r="Z149" s="128" t="b">
        <f t="shared" si="26"/>
        <v>0</v>
      </c>
      <c r="AA149" s="128" t="b">
        <f t="shared" si="26"/>
        <v>0</v>
      </c>
      <c r="AB149" s="128" t="b">
        <f t="shared" si="26"/>
        <v>0</v>
      </c>
      <c r="AC149" s="128" t="b">
        <f t="shared" si="26"/>
        <v>0</v>
      </c>
      <c r="AD149" s="128" t="b">
        <f t="shared" si="26"/>
        <v>0</v>
      </c>
      <c r="AE149" s="23" t="s">
        <v>28</v>
      </c>
      <c r="AF149" s="129" t="str">
        <f>IF(ISBLANK($AZ$141)," ",IF($AW$141&lt;$AZ$141,$AF$141,IF($AZ$141&lt;$AW$141,$O$141)))</f>
        <v> </v>
      </c>
      <c r="AG149" s="129" t="b">
        <f aca="true" t="shared" si="27" ref="AG149:AV149">IF(ISBLANK("#REF!),"" "",IF(#REF!&lt;#REF!,#REF!,IF(#REF!&lt;#REF!,#REF!)))"),TRUE)</f>
        <v>0</v>
      </c>
      <c r="AH149" s="129" t="b">
        <f t="shared" si="27"/>
        <v>0</v>
      </c>
      <c r="AI149" s="129" t="b">
        <f t="shared" si="27"/>
        <v>0</v>
      </c>
      <c r="AJ149" s="129" t="b">
        <f t="shared" si="27"/>
        <v>0</v>
      </c>
      <c r="AK149" s="129" t="b">
        <f t="shared" si="27"/>
        <v>0</v>
      </c>
      <c r="AL149" s="129" t="b">
        <f t="shared" si="27"/>
        <v>0</v>
      </c>
      <c r="AM149" s="129" t="b">
        <f t="shared" si="27"/>
        <v>0</v>
      </c>
      <c r="AN149" s="129" t="b">
        <f t="shared" si="27"/>
        <v>0</v>
      </c>
      <c r="AO149" s="129" t="b">
        <f t="shared" si="27"/>
        <v>0</v>
      </c>
      <c r="AP149" s="129" t="b">
        <f t="shared" si="27"/>
        <v>0</v>
      </c>
      <c r="AQ149" s="129" t="b">
        <f t="shared" si="27"/>
        <v>0</v>
      </c>
      <c r="AR149" s="129" t="b">
        <f t="shared" si="27"/>
        <v>0</v>
      </c>
      <c r="AS149" s="129" t="b">
        <f t="shared" si="27"/>
        <v>0</v>
      </c>
      <c r="AT149" s="129" t="b">
        <f t="shared" si="27"/>
        <v>0</v>
      </c>
      <c r="AU149" s="129" t="b">
        <f t="shared" si="27"/>
        <v>0</v>
      </c>
      <c r="AV149" s="129" t="b">
        <f t="shared" si="27"/>
        <v>0</v>
      </c>
      <c r="AW149" s="130"/>
      <c r="AX149" s="130"/>
      <c r="AY149" s="131" t="s">
        <v>29</v>
      </c>
      <c r="AZ149" s="132"/>
      <c r="BA149" s="132"/>
      <c r="BB149" s="133"/>
      <c r="BC149" s="133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7"/>
      <c r="CD149" s="57"/>
      <c r="CE149" s="57"/>
      <c r="CF149" s="57"/>
      <c r="CG149" s="57"/>
      <c r="CH149" s="55"/>
      <c r="CI149" s="55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8"/>
      <c r="CU149" s="58"/>
      <c r="CV149" s="58"/>
      <c r="CW149" s="58"/>
      <c r="CX149" s="58"/>
    </row>
    <row r="150" spans="2:102" ht="12" customHeight="1">
      <c r="B150" s="125"/>
      <c r="C150" s="125"/>
      <c r="D150" s="126"/>
      <c r="E150" s="126"/>
      <c r="F150" s="126"/>
      <c r="G150" s="126"/>
      <c r="H150" s="126"/>
      <c r="I150" s="126"/>
      <c r="J150" s="127"/>
      <c r="K150" s="127"/>
      <c r="L150" s="127"/>
      <c r="M150" s="127"/>
      <c r="N150" s="127"/>
      <c r="O150" s="134" t="s">
        <v>115</v>
      </c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59"/>
      <c r="AF150" s="135" t="s">
        <v>116</v>
      </c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0"/>
      <c r="AX150" s="130"/>
      <c r="AY150" s="131"/>
      <c r="AZ150" s="131"/>
      <c r="BA150" s="132"/>
      <c r="BB150" s="133"/>
      <c r="BC150" s="133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7"/>
      <c r="CD150" s="57"/>
      <c r="CE150" s="57"/>
      <c r="CF150" s="57"/>
      <c r="CG150" s="57"/>
      <c r="CH150" s="55"/>
      <c r="CI150" s="55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8"/>
      <c r="CU150" s="58"/>
      <c r="CV150" s="58"/>
      <c r="CW150" s="58"/>
      <c r="CX150" s="58"/>
    </row>
    <row r="151" spans="65:102" ht="12.75"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7"/>
      <c r="CD151" s="57"/>
      <c r="CE151" s="57"/>
      <c r="CF151" s="57"/>
      <c r="CG151" s="57"/>
      <c r="CH151" s="55"/>
      <c r="CI151" s="55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8"/>
      <c r="CU151" s="58"/>
      <c r="CV151" s="58"/>
      <c r="CW151" s="58"/>
      <c r="CX151" s="58"/>
    </row>
    <row r="152" spans="2:102" ht="6.75" customHeight="1"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BE152" s="4"/>
      <c r="BF152" s="4"/>
      <c r="BG152" s="4"/>
      <c r="BH152" s="4"/>
      <c r="BI152" s="4"/>
      <c r="BJ152" s="4"/>
      <c r="BK152" s="4"/>
      <c r="BL152" s="4"/>
      <c r="BM152" s="57"/>
      <c r="BN152" s="57"/>
      <c r="BO152" s="57"/>
      <c r="BP152" s="57"/>
      <c r="BQ152" s="57"/>
      <c r="BR152" s="57"/>
      <c r="BS152" s="57"/>
      <c r="BT152" s="57"/>
      <c r="BU152" s="57"/>
      <c r="BV152" s="55"/>
      <c r="BW152" s="55"/>
      <c r="BX152" s="55"/>
      <c r="BY152" s="55"/>
      <c r="BZ152" s="55"/>
      <c r="CA152" s="55"/>
      <c r="CB152" s="55"/>
      <c r="CC152" s="57"/>
      <c r="CD152" s="57"/>
      <c r="CE152" s="57"/>
      <c r="CF152" s="57"/>
      <c r="CG152" s="57"/>
      <c r="CH152" s="55"/>
      <c r="CI152" s="55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8"/>
      <c r="CU152" s="58"/>
      <c r="CV152" s="58"/>
      <c r="CW152" s="58"/>
      <c r="CX152" s="58"/>
    </row>
    <row r="153" spans="2:102" ht="21" customHeight="1">
      <c r="B153" s="121" t="s">
        <v>21</v>
      </c>
      <c r="C153" s="121"/>
      <c r="D153" s="122" t="s">
        <v>22</v>
      </c>
      <c r="E153" s="122"/>
      <c r="F153" s="122"/>
      <c r="G153" s="122"/>
      <c r="H153" s="122"/>
      <c r="I153" s="122"/>
      <c r="J153" s="123" t="s">
        <v>24</v>
      </c>
      <c r="K153" s="123"/>
      <c r="L153" s="123"/>
      <c r="M153" s="123"/>
      <c r="N153" s="123"/>
      <c r="O153" s="123" t="s">
        <v>70</v>
      </c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 t="s">
        <v>26</v>
      </c>
      <c r="AX153" s="123"/>
      <c r="AY153" s="123"/>
      <c r="AZ153" s="123"/>
      <c r="BA153" s="123"/>
      <c r="BB153" s="124"/>
      <c r="BC153" s="124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7"/>
      <c r="CD153" s="57"/>
      <c r="CE153" s="57"/>
      <c r="CF153" s="57"/>
      <c r="CG153" s="57"/>
      <c r="CH153" s="55"/>
      <c r="CI153" s="55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8"/>
      <c r="CU153" s="58"/>
      <c r="CV153" s="58"/>
      <c r="CW153" s="58"/>
      <c r="CX153" s="58"/>
    </row>
    <row r="154" spans="2:102" ht="17.25" customHeight="1">
      <c r="B154" s="125">
        <v>53</v>
      </c>
      <c r="C154" s="125"/>
      <c r="D154" s="126">
        <v>1</v>
      </c>
      <c r="E154" s="126"/>
      <c r="F154" s="126"/>
      <c r="G154" s="126"/>
      <c r="H154" s="126"/>
      <c r="I154" s="126"/>
      <c r="J154" s="127">
        <v>0.5520833333333334</v>
      </c>
      <c r="K154" s="127"/>
      <c r="L154" s="127"/>
      <c r="M154" s="127"/>
      <c r="N154" s="127"/>
      <c r="O154" s="128" t="str">
        <f>IF(ISBLANK($AZ$101)," ",IF($AW$101&gt;$AZ$101,$O$101,IF($AZ$101&gt;$AW$101,$AF$101)))</f>
        <v> </v>
      </c>
      <c r="P154" s="128" t="b">
        <f aca="true" t="shared" si="28" ref="P154:AD154">IF(ISBLANK("#REF!),"" "",IF(#REF!&lt;#REF!,#REF!,IF(#REF!&lt;#REF!,#REF!)))"),TRUE)</f>
        <v>0</v>
      </c>
      <c r="Q154" s="128" t="b">
        <f t="shared" si="28"/>
        <v>0</v>
      </c>
      <c r="R154" s="128" t="b">
        <f t="shared" si="28"/>
        <v>0</v>
      </c>
      <c r="S154" s="128" t="b">
        <f t="shared" si="28"/>
        <v>0</v>
      </c>
      <c r="T154" s="128" t="b">
        <f t="shared" si="28"/>
        <v>0</v>
      </c>
      <c r="U154" s="128" t="b">
        <f t="shared" si="28"/>
        <v>0</v>
      </c>
      <c r="V154" s="128" t="b">
        <f t="shared" si="28"/>
        <v>0</v>
      </c>
      <c r="W154" s="128" t="b">
        <f t="shared" si="28"/>
        <v>0</v>
      </c>
      <c r="X154" s="128" t="b">
        <f t="shared" si="28"/>
        <v>0</v>
      </c>
      <c r="Y154" s="128" t="b">
        <f t="shared" si="28"/>
        <v>0</v>
      </c>
      <c r="Z154" s="128" t="b">
        <f t="shared" si="28"/>
        <v>0</v>
      </c>
      <c r="AA154" s="128" t="b">
        <f t="shared" si="28"/>
        <v>0</v>
      </c>
      <c r="AB154" s="128" t="b">
        <f t="shared" si="28"/>
        <v>0</v>
      </c>
      <c r="AC154" s="128" t="b">
        <f t="shared" si="28"/>
        <v>0</v>
      </c>
      <c r="AD154" s="128" t="b">
        <f t="shared" si="28"/>
        <v>0</v>
      </c>
      <c r="AE154" s="23" t="s">
        <v>28</v>
      </c>
      <c r="AF154" s="129" t="str">
        <f>IF(ISBLANK($AZ$105)," ",IF($AW$105&gt;$AZ$105,$O$105,IF($AZ$105&gt;$AW$105,$AF$105)))</f>
        <v> </v>
      </c>
      <c r="AG154" s="129" t="b">
        <f aca="true" t="shared" si="29" ref="AG154:AV154">IF(ISBLANK("#REF!),"" "",IF(#REF!&lt;#REF!,#REF!,IF(#REF!&lt;#REF!,#REF!)))"),TRUE)</f>
        <v>0</v>
      </c>
      <c r="AH154" s="129" t="b">
        <f t="shared" si="29"/>
        <v>0</v>
      </c>
      <c r="AI154" s="129" t="b">
        <f t="shared" si="29"/>
        <v>0</v>
      </c>
      <c r="AJ154" s="129" t="b">
        <f t="shared" si="29"/>
        <v>0</v>
      </c>
      <c r="AK154" s="129" t="b">
        <f t="shared" si="29"/>
        <v>0</v>
      </c>
      <c r="AL154" s="129" t="b">
        <f t="shared" si="29"/>
        <v>0</v>
      </c>
      <c r="AM154" s="129" t="b">
        <f t="shared" si="29"/>
        <v>0</v>
      </c>
      <c r="AN154" s="129" t="b">
        <f t="shared" si="29"/>
        <v>0</v>
      </c>
      <c r="AO154" s="129" t="b">
        <f t="shared" si="29"/>
        <v>0</v>
      </c>
      <c r="AP154" s="129" t="b">
        <f t="shared" si="29"/>
        <v>0</v>
      </c>
      <c r="AQ154" s="129" t="b">
        <f t="shared" si="29"/>
        <v>0</v>
      </c>
      <c r="AR154" s="129" t="b">
        <f t="shared" si="29"/>
        <v>0</v>
      </c>
      <c r="AS154" s="129" t="b">
        <f t="shared" si="29"/>
        <v>0</v>
      </c>
      <c r="AT154" s="129" t="b">
        <f t="shared" si="29"/>
        <v>0</v>
      </c>
      <c r="AU154" s="129" t="b">
        <f t="shared" si="29"/>
        <v>0</v>
      </c>
      <c r="AV154" s="129" t="b">
        <f t="shared" si="29"/>
        <v>0</v>
      </c>
      <c r="AW154" s="130"/>
      <c r="AX154" s="130"/>
      <c r="AY154" s="131" t="s">
        <v>29</v>
      </c>
      <c r="AZ154" s="132"/>
      <c r="BA154" s="132"/>
      <c r="BB154" s="133"/>
      <c r="BC154" s="133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7"/>
      <c r="CD154" s="57"/>
      <c r="CE154" s="57"/>
      <c r="CF154" s="57"/>
      <c r="CG154" s="57"/>
      <c r="CH154" s="55"/>
      <c r="CI154" s="55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8"/>
      <c r="CU154" s="58"/>
      <c r="CV154" s="58"/>
      <c r="CW154" s="58"/>
      <c r="CX154" s="58"/>
    </row>
    <row r="155" spans="2:102" ht="12.75" customHeight="1">
      <c r="B155" s="125"/>
      <c r="C155" s="125"/>
      <c r="D155" s="126"/>
      <c r="E155" s="126"/>
      <c r="F155" s="126"/>
      <c r="G155" s="126"/>
      <c r="H155" s="126"/>
      <c r="I155" s="126"/>
      <c r="J155" s="127"/>
      <c r="K155" s="127"/>
      <c r="L155" s="127"/>
      <c r="M155" s="127"/>
      <c r="N155" s="127"/>
      <c r="O155" s="134" t="s">
        <v>71</v>
      </c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59"/>
      <c r="AF155" s="135" t="s">
        <v>72</v>
      </c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0"/>
      <c r="AX155" s="130"/>
      <c r="AY155" s="131"/>
      <c r="AZ155" s="131"/>
      <c r="BA155" s="132"/>
      <c r="BB155" s="133"/>
      <c r="BC155" s="133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7"/>
      <c r="CD155" s="57"/>
      <c r="CE155" s="57"/>
      <c r="CF155" s="57"/>
      <c r="CG155" s="57"/>
      <c r="CH155" s="55"/>
      <c r="CI155" s="55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8"/>
      <c r="CU155" s="58"/>
      <c r="CV155" s="58"/>
      <c r="CW155" s="58"/>
      <c r="CX155" s="58"/>
    </row>
    <row r="156" spans="65:102" ht="7.5" customHeight="1"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7"/>
      <c r="CD156" s="57"/>
      <c r="CE156" s="57"/>
      <c r="CF156" s="57"/>
      <c r="CG156" s="57"/>
      <c r="CH156" s="55"/>
      <c r="CI156" s="55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8"/>
      <c r="CU156" s="58"/>
      <c r="CV156" s="58"/>
      <c r="CW156" s="58"/>
      <c r="CX156" s="58"/>
    </row>
    <row r="157" spans="2:102" ht="18" customHeight="1">
      <c r="B157" s="121" t="s">
        <v>21</v>
      </c>
      <c r="C157" s="121"/>
      <c r="D157" s="122" t="s">
        <v>22</v>
      </c>
      <c r="E157" s="122"/>
      <c r="F157" s="122"/>
      <c r="G157" s="122"/>
      <c r="H157" s="122"/>
      <c r="I157" s="122"/>
      <c r="J157" s="123" t="s">
        <v>24</v>
      </c>
      <c r="K157" s="123"/>
      <c r="L157" s="123"/>
      <c r="M157" s="123"/>
      <c r="N157" s="123"/>
      <c r="O157" s="123" t="s">
        <v>73</v>
      </c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 t="s">
        <v>26</v>
      </c>
      <c r="AX157" s="123"/>
      <c r="AY157" s="123"/>
      <c r="AZ157" s="123"/>
      <c r="BA157" s="123"/>
      <c r="BB157" s="124"/>
      <c r="BC157" s="124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7"/>
      <c r="CD157" s="57"/>
      <c r="CE157" s="57"/>
      <c r="CF157" s="57"/>
      <c r="CG157" s="57"/>
      <c r="CH157" s="55"/>
      <c r="CI157" s="55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8"/>
      <c r="CU157" s="58"/>
      <c r="CV157" s="58"/>
      <c r="CW157" s="58"/>
      <c r="CX157" s="58"/>
    </row>
    <row r="158" spans="2:55" ht="19.5" customHeight="1">
      <c r="B158" s="125">
        <v>54</v>
      </c>
      <c r="C158" s="125"/>
      <c r="D158" s="126">
        <v>2</v>
      </c>
      <c r="E158" s="126"/>
      <c r="F158" s="126"/>
      <c r="G158" s="126"/>
      <c r="H158" s="126"/>
      <c r="I158" s="126"/>
      <c r="J158" s="127">
        <v>0.5520833333333334</v>
      </c>
      <c r="K158" s="127"/>
      <c r="L158" s="127"/>
      <c r="M158" s="127"/>
      <c r="N158" s="127"/>
      <c r="O158" s="128" t="str">
        <f>IF(ISBLANK($AZ$109)," ",IF($AW$109&gt;$AZ$109,$O$109,IF($AZ$109&gt;$AW$109,$AF$109)))</f>
        <v> </v>
      </c>
      <c r="P158" s="128" t="b">
        <f aca="true" t="shared" si="30" ref="P158:AD158">IF(ISBLANK("#REF!),"" "",IF(#REF!&lt;#REF!,#REF!,IF(#REF!&lt;#REF!,#REF!)))"),TRUE)</f>
        <v>0</v>
      </c>
      <c r="Q158" s="128" t="b">
        <f t="shared" si="30"/>
        <v>0</v>
      </c>
      <c r="R158" s="128" t="b">
        <f t="shared" si="30"/>
        <v>0</v>
      </c>
      <c r="S158" s="128" t="b">
        <f t="shared" si="30"/>
        <v>0</v>
      </c>
      <c r="T158" s="128" t="b">
        <f t="shared" si="30"/>
        <v>0</v>
      </c>
      <c r="U158" s="128" t="b">
        <f t="shared" si="30"/>
        <v>0</v>
      </c>
      <c r="V158" s="128" t="b">
        <f t="shared" si="30"/>
        <v>0</v>
      </c>
      <c r="W158" s="128" t="b">
        <f t="shared" si="30"/>
        <v>0</v>
      </c>
      <c r="X158" s="128" t="b">
        <f t="shared" si="30"/>
        <v>0</v>
      </c>
      <c r="Y158" s="128" t="b">
        <f t="shared" si="30"/>
        <v>0</v>
      </c>
      <c r="Z158" s="128" t="b">
        <f t="shared" si="30"/>
        <v>0</v>
      </c>
      <c r="AA158" s="128" t="b">
        <f t="shared" si="30"/>
        <v>0</v>
      </c>
      <c r="AB158" s="128" t="b">
        <f t="shared" si="30"/>
        <v>0</v>
      </c>
      <c r="AC158" s="128" t="b">
        <f t="shared" si="30"/>
        <v>0</v>
      </c>
      <c r="AD158" s="128" t="b">
        <f t="shared" si="30"/>
        <v>0</v>
      </c>
      <c r="AE158" s="23" t="s">
        <v>28</v>
      </c>
      <c r="AF158" s="129" t="str">
        <f>IF(ISBLANK($AZ$113)," ",IF($AW$113&gt;$AZ$113,$O$113,IF($AZ$113&gt;$AW$113,$AF$113)))</f>
        <v> </v>
      </c>
      <c r="AG158" s="129" t="b">
        <f aca="true" t="shared" si="31" ref="AG158:AV158">IF(ISBLANK("#REF!),"" "",IF(#REF!&lt;#REF!,#REF!,IF(#REF!&lt;#REF!,#REF!)))"),TRUE)</f>
        <v>0</v>
      </c>
      <c r="AH158" s="129" t="b">
        <f t="shared" si="31"/>
        <v>0</v>
      </c>
      <c r="AI158" s="129" t="b">
        <f t="shared" si="31"/>
        <v>0</v>
      </c>
      <c r="AJ158" s="129" t="b">
        <f t="shared" si="31"/>
        <v>0</v>
      </c>
      <c r="AK158" s="129" t="b">
        <f t="shared" si="31"/>
        <v>0</v>
      </c>
      <c r="AL158" s="129" t="b">
        <f t="shared" si="31"/>
        <v>0</v>
      </c>
      <c r="AM158" s="129" t="b">
        <f t="shared" si="31"/>
        <v>0</v>
      </c>
      <c r="AN158" s="129" t="b">
        <f t="shared" si="31"/>
        <v>0</v>
      </c>
      <c r="AO158" s="129" t="b">
        <f t="shared" si="31"/>
        <v>0</v>
      </c>
      <c r="AP158" s="129" t="b">
        <f t="shared" si="31"/>
        <v>0</v>
      </c>
      <c r="AQ158" s="129" t="b">
        <f t="shared" si="31"/>
        <v>0</v>
      </c>
      <c r="AR158" s="129" t="b">
        <f t="shared" si="31"/>
        <v>0</v>
      </c>
      <c r="AS158" s="129" t="b">
        <f t="shared" si="31"/>
        <v>0</v>
      </c>
      <c r="AT158" s="129" t="b">
        <f t="shared" si="31"/>
        <v>0</v>
      </c>
      <c r="AU158" s="129" t="b">
        <f t="shared" si="31"/>
        <v>0</v>
      </c>
      <c r="AV158" s="129" t="b">
        <f t="shared" si="31"/>
        <v>0</v>
      </c>
      <c r="AW158" s="130"/>
      <c r="AX158" s="130"/>
      <c r="AY158" s="131" t="s">
        <v>29</v>
      </c>
      <c r="AZ158" s="132"/>
      <c r="BA158" s="132"/>
      <c r="BB158" s="133"/>
      <c r="BC158" s="133"/>
    </row>
    <row r="159" spans="2:55" ht="12" customHeight="1">
      <c r="B159" s="125"/>
      <c r="C159" s="125"/>
      <c r="D159" s="126"/>
      <c r="E159" s="126"/>
      <c r="F159" s="126"/>
      <c r="G159" s="126"/>
      <c r="H159" s="126"/>
      <c r="I159" s="126"/>
      <c r="J159" s="127"/>
      <c r="K159" s="127"/>
      <c r="L159" s="127"/>
      <c r="M159" s="127"/>
      <c r="N159" s="127"/>
      <c r="O159" s="134" t="s">
        <v>74</v>
      </c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59"/>
      <c r="AF159" s="135" t="s">
        <v>75</v>
      </c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0"/>
      <c r="AX159" s="130"/>
      <c r="AY159" s="131"/>
      <c r="AZ159" s="131"/>
      <c r="BA159" s="132"/>
      <c r="BB159" s="133"/>
      <c r="BC159" s="133"/>
    </row>
    <row r="161" spans="2:55" ht="21" customHeight="1">
      <c r="B161" s="136" t="s">
        <v>21</v>
      </c>
      <c r="C161" s="136"/>
      <c r="D161" s="137" t="s">
        <v>22</v>
      </c>
      <c r="E161" s="137"/>
      <c r="F161" s="137"/>
      <c r="G161" s="137"/>
      <c r="H161" s="137"/>
      <c r="I161" s="137"/>
      <c r="J161" s="138" t="s">
        <v>24</v>
      </c>
      <c r="K161" s="138"/>
      <c r="L161" s="138"/>
      <c r="M161" s="138"/>
      <c r="N161" s="138"/>
      <c r="O161" s="138" t="s">
        <v>76</v>
      </c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 t="s">
        <v>26</v>
      </c>
      <c r="AX161" s="138"/>
      <c r="AY161" s="138"/>
      <c r="AZ161" s="138"/>
      <c r="BA161" s="138"/>
      <c r="BB161" s="139"/>
      <c r="BC161" s="139"/>
    </row>
    <row r="162" spans="2:55" ht="12.75">
      <c r="B162" s="125">
        <v>55</v>
      </c>
      <c r="C162" s="125"/>
      <c r="D162" s="126">
        <v>3</v>
      </c>
      <c r="E162" s="126"/>
      <c r="F162" s="126"/>
      <c r="G162" s="126"/>
      <c r="H162" s="126"/>
      <c r="I162" s="126"/>
      <c r="J162" s="127">
        <v>0.5520833333333334</v>
      </c>
      <c r="K162" s="127"/>
      <c r="L162" s="127"/>
      <c r="M162" s="127"/>
      <c r="N162" s="127"/>
      <c r="O162" s="128" t="str">
        <f>IF(ISBLANK($AZ$137)," ",IF($AW$137&lt;$AZ$137,$O$137,IF($AZ$137&lt;$AW$137,$AF$137)))</f>
        <v> </v>
      </c>
      <c r="P162" s="128" t="b">
        <f aca="true" t="shared" si="32" ref="P162:AD162">IF(ISBLANK("#REF!),"" "",IF(#REF!&lt;#REF!,#REF!,IF(#REF!&lt;#REF!,#REF!)))"),TRUE)</f>
        <v>0</v>
      </c>
      <c r="Q162" s="128" t="b">
        <f t="shared" si="32"/>
        <v>0</v>
      </c>
      <c r="R162" s="128" t="b">
        <f t="shared" si="32"/>
        <v>0</v>
      </c>
      <c r="S162" s="128" t="b">
        <f t="shared" si="32"/>
        <v>0</v>
      </c>
      <c r="T162" s="128" t="b">
        <f t="shared" si="32"/>
        <v>0</v>
      </c>
      <c r="U162" s="128" t="b">
        <f t="shared" si="32"/>
        <v>0</v>
      </c>
      <c r="V162" s="128" t="b">
        <f t="shared" si="32"/>
        <v>0</v>
      </c>
      <c r="W162" s="128" t="b">
        <f t="shared" si="32"/>
        <v>0</v>
      </c>
      <c r="X162" s="128" t="b">
        <f t="shared" si="32"/>
        <v>0</v>
      </c>
      <c r="Y162" s="128" t="b">
        <f t="shared" si="32"/>
        <v>0</v>
      </c>
      <c r="Z162" s="128" t="b">
        <f t="shared" si="32"/>
        <v>0</v>
      </c>
      <c r="AA162" s="128" t="b">
        <f t="shared" si="32"/>
        <v>0</v>
      </c>
      <c r="AB162" s="128" t="b">
        <f t="shared" si="32"/>
        <v>0</v>
      </c>
      <c r="AC162" s="128" t="b">
        <f t="shared" si="32"/>
        <v>0</v>
      </c>
      <c r="AD162" s="128" t="b">
        <f t="shared" si="32"/>
        <v>0</v>
      </c>
      <c r="AE162" s="23" t="s">
        <v>28</v>
      </c>
      <c r="AF162" s="129" t="str">
        <f>IF(ISBLANK($AZ$141)," ",IF($AW$141&lt;$AZ$141,$O$141,IF($AZ$141&lt;$AW$141,$AF$141)))</f>
        <v> </v>
      </c>
      <c r="AG162" s="129" t="b">
        <f aca="true" t="shared" si="33" ref="AG162:AV162">IF(ISBLANK("#REF!),"" "",IF(#REF!&lt;#REF!,#REF!,IF(#REF!&lt;#REF!,#REF!)))"),TRUE)</f>
        <v>0</v>
      </c>
      <c r="AH162" s="129" t="b">
        <f t="shared" si="33"/>
        <v>0</v>
      </c>
      <c r="AI162" s="129" t="b">
        <f t="shared" si="33"/>
        <v>0</v>
      </c>
      <c r="AJ162" s="129" t="b">
        <f t="shared" si="33"/>
        <v>0</v>
      </c>
      <c r="AK162" s="129" t="b">
        <f t="shared" si="33"/>
        <v>0</v>
      </c>
      <c r="AL162" s="129" t="b">
        <f t="shared" si="33"/>
        <v>0</v>
      </c>
      <c r="AM162" s="129" t="b">
        <f t="shared" si="33"/>
        <v>0</v>
      </c>
      <c r="AN162" s="129" t="b">
        <f t="shared" si="33"/>
        <v>0</v>
      </c>
      <c r="AO162" s="129" t="b">
        <f t="shared" si="33"/>
        <v>0</v>
      </c>
      <c r="AP162" s="129" t="b">
        <f t="shared" si="33"/>
        <v>0</v>
      </c>
      <c r="AQ162" s="129" t="b">
        <f t="shared" si="33"/>
        <v>0</v>
      </c>
      <c r="AR162" s="129" t="b">
        <f t="shared" si="33"/>
        <v>0</v>
      </c>
      <c r="AS162" s="129" t="b">
        <f t="shared" si="33"/>
        <v>0</v>
      </c>
      <c r="AT162" s="129" t="b">
        <f t="shared" si="33"/>
        <v>0</v>
      </c>
      <c r="AU162" s="129" t="b">
        <f t="shared" si="33"/>
        <v>0</v>
      </c>
      <c r="AV162" s="129" t="b">
        <f t="shared" si="33"/>
        <v>0</v>
      </c>
      <c r="AW162" s="130"/>
      <c r="AX162" s="130"/>
      <c r="AY162" s="131" t="s">
        <v>29</v>
      </c>
      <c r="AZ162" s="132"/>
      <c r="BA162" s="132"/>
      <c r="BB162" s="133"/>
      <c r="BC162" s="133"/>
    </row>
    <row r="163" spans="2:55" ht="10.5" customHeight="1">
      <c r="B163" s="125"/>
      <c r="C163" s="125"/>
      <c r="D163" s="126"/>
      <c r="E163" s="126"/>
      <c r="F163" s="126"/>
      <c r="G163" s="126"/>
      <c r="H163" s="126"/>
      <c r="I163" s="126"/>
      <c r="J163" s="127"/>
      <c r="K163" s="127"/>
      <c r="L163" s="127"/>
      <c r="M163" s="127"/>
      <c r="N163" s="127"/>
      <c r="O163" s="134" t="s">
        <v>77</v>
      </c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59"/>
      <c r="AF163" s="135" t="s">
        <v>78</v>
      </c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0"/>
      <c r="AX163" s="130"/>
      <c r="AY163" s="131"/>
      <c r="AZ163" s="131"/>
      <c r="BA163" s="132"/>
      <c r="BB163" s="133"/>
      <c r="BC163" s="133"/>
    </row>
    <row r="165" spans="2:55" ht="21" customHeight="1">
      <c r="B165" s="136" t="s">
        <v>21</v>
      </c>
      <c r="C165" s="136"/>
      <c r="D165" s="137" t="s">
        <v>22</v>
      </c>
      <c r="E165" s="137"/>
      <c r="F165" s="137"/>
      <c r="G165" s="137"/>
      <c r="H165" s="137"/>
      <c r="I165" s="137"/>
      <c r="J165" s="138" t="s">
        <v>24</v>
      </c>
      <c r="K165" s="138"/>
      <c r="L165" s="138"/>
      <c r="M165" s="138"/>
      <c r="N165" s="138"/>
      <c r="O165" s="138" t="s">
        <v>79</v>
      </c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 t="s">
        <v>26</v>
      </c>
      <c r="AX165" s="138"/>
      <c r="AY165" s="138"/>
      <c r="AZ165" s="138"/>
      <c r="BA165" s="138"/>
      <c r="BB165" s="139"/>
      <c r="BC165" s="139"/>
    </row>
    <row r="166" spans="2:55" ht="12.75">
      <c r="B166" s="125">
        <v>56</v>
      </c>
      <c r="C166" s="125"/>
      <c r="D166" s="126">
        <v>4</v>
      </c>
      <c r="E166" s="126"/>
      <c r="F166" s="126"/>
      <c r="G166" s="126"/>
      <c r="H166" s="126"/>
      <c r="I166" s="126"/>
      <c r="J166" s="127">
        <v>0.5520833333333334</v>
      </c>
      <c r="K166" s="127"/>
      <c r="L166" s="127"/>
      <c r="M166" s="127"/>
      <c r="N166" s="127"/>
      <c r="O166" s="128" t="str">
        <f>IF(ISBLANK($AZ$137)," ",IF($AW$137&lt;$AZ$137,$AF$137,IF($AZ$137&lt;$AW$137,$O$137)))</f>
        <v> </v>
      </c>
      <c r="P166" s="128" t="b">
        <f aca="true" t="shared" si="34" ref="P166:AD166">IF(ISBLANK("#REF!),"" "",IF(#REF!&lt;#REF!,#REF!,IF(#REF!&lt;#REF!,#REF!)))"),TRUE)</f>
        <v>0</v>
      </c>
      <c r="Q166" s="128" t="b">
        <f t="shared" si="34"/>
        <v>0</v>
      </c>
      <c r="R166" s="128" t="b">
        <f t="shared" si="34"/>
        <v>0</v>
      </c>
      <c r="S166" s="128" t="b">
        <f t="shared" si="34"/>
        <v>0</v>
      </c>
      <c r="T166" s="128" t="b">
        <f t="shared" si="34"/>
        <v>0</v>
      </c>
      <c r="U166" s="128" t="b">
        <f t="shared" si="34"/>
        <v>0</v>
      </c>
      <c r="V166" s="128" t="b">
        <f t="shared" si="34"/>
        <v>0</v>
      </c>
      <c r="W166" s="128" t="b">
        <f t="shared" si="34"/>
        <v>0</v>
      </c>
      <c r="X166" s="128" t="b">
        <f t="shared" si="34"/>
        <v>0</v>
      </c>
      <c r="Y166" s="128" t="b">
        <f t="shared" si="34"/>
        <v>0</v>
      </c>
      <c r="Z166" s="128" t="b">
        <f t="shared" si="34"/>
        <v>0</v>
      </c>
      <c r="AA166" s="128" t="b">
        <f t="shared" si="34"/>
        <v>0</v>
      </c>
      <c r="AB166" s="128" t="b">
        <f t="shared" si="34"/>
        <v>0</v>
      </c>
      <c r="AC166" s="128" t="b">
        <f t="shared" si="34"/>
        <v>0</v>
      </c>
      <c r="AD166" s="128" t="b">
        <f t="shared" si="34"/>
        <v>0</v>
      </c>
      <c r="AE166" s="23" t="s">
        <v>28</v>
      </c>
      <c r="AF166" s="129" t="str">
        <f>IF(ISBLANK($AZ$141)," ",IF($AW$141&lt;$AZ$141,$AF$141,IF($AZ$141&lt;$AW$141,$O$141)))</f>
        <v> </v>
      </c>
      <c r="AG166" s="129" t="b">
        <f aca="true" t="shared" si="35" ref="AG166:AV166">IF(ISBLANK("#REF!),"" "",IF(#REF!&lt;#REF!,#REF!,IF(#REF!&lt;#REF!,#REF!)))"),TRUE)</f>
        <v>0</v>
      </c>
      <c r="AH166" s="129" t="b">
        <f t="shared" si="35"/>
        <v>0</v>
      </c>
      <c r="AI166" s="129" t="b">
        <f t="shared" si="35"/>
        <v>0</v>
      </c>
      <c r="AJ166" s="129" t="b">
        <f t="shared" si="35"/>
        <v>0</v>
      </c>
      <c r="AK166" s="129" t="b">
        <f t="shared" si="35"/>
        <v>0</v>
      </c>
      <c r="AL166" s="129" t="b">
        <f t="shared" si="35"/>
        <v>0</v>
      </c>
      <c r="AM166" s="129" t="b">
        <f t="shared" si="35"/>
        <v>0</v>
      </c>
      <c r="AN166" s="129" t="b">
        <f t="shared" si="35"/>
        <v>0</v>
      </c>
      <c r="AO166" s="129" t="b">
        <f t="shared" si="35"/>
        <v>0</v>
      </c>
      <c r="AP166" s="129" t="b">
        <f t="shared" si="35"/>
        <v>0</v>
      </c>
      <c r="AQ166" s="129" t="b">
        <f t="shared" si="35"/>
        <v>0</v>
      </c>
      <c r="AR166" s="129" t="b">
        <f t="shared" si="35"/>
        <v>0</v>
      </c>
      <c r="AS166" s="129" t="b">
        <f t="shared" si="35"/>
        <v>0</v>
      </c>
      <c r="AT166" s="129" t="b">
        <f t="shared" si="35"/>
        <v>0</v>
      </c>
      <c r="AU166" s="129" t="b">
        <f t="shared" si="35"/>
        <v>0</v>
      </c>
      <c r="AV166" s="129" t="b">
        <f t="shared" si="35"/>
        <v>0</v>
      </c>
      <c r="AW166" s="130"/>
      <c r="AX166" s="130"/>
      <c r="AY166" s="131" t="s">
        <v>29</v>
      </c>
      <c r="AZ166" s="132"/>
      <c r="BA166" s="132"/>
      <c r="BB166" s="133"/>
      <c r="BC166" s="133"/>
    </row>
    <row r="167" spans="2:55" ht="9.75" customHeight="1">
      <c r="B167" s="125"/>
      <c r="C167" s="125"/>
      <c r="D167" s="126"/>
      <c r="E167" s="126"/>
      <c r="F167" s="126"/>
      <c r="G167" s="126"/>
      <c r="H167" s="126"/>
      <c r="I167" s="126"/>
      <c r="J167" s="127"/>
      <c r="K167" s="127"/>
      <c r="L167" s="127"/>
      <c r="M167" s="127"/>
      <c r="N167" s="127"/>
      <c r="O167" s="134" t="s">
        <v>80</v>
      </c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59"/>
      <c r="AF167" s="135" t="s">
        <v>81</v>
      </c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0"/>
      <c r="AX167" s="130"/>
      <c r="AY167" s="131"/>
      <c r="AZ167" s="131"/>
      <c r="BA167" s="132"/>
      <c r="BB167" s="133"/>
      <c r="BC167" s="133"/>
    </row>
    <row r="170" spans="2:55" ht="12.75">
      <c r="B170" s="136" t="s">
        <v>21</v>
      </c>
      <c r="C170" s="136"/>
      <c r="D170" s="137" t="s">
        <v>22</v>
      </c>
      <c r="E170" s="137"/>
      <c r="F170" s="137"/>
      <c r="G170" s="137"/>
      <c r="H170" s="137"/>
      <c r="I170" s="137"/>
      <c r="J170" s="138" t="s">
        <v>24</v>
      </c>
      <c r="K170" s="138"/>
      <c r="L170" s="138"/>
      <c r="M170" s="138"/>
      <c r="N170" s="138"/>
      <c r="O170" s="138" t="s">
        <v>82</v>
      </c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 t="s">
        <v>26</v>
      </c>
      <c r="AX170" s="138"/>
      <c r="AY170" s="138"/>
      <c r="AZ170" s="138"/>
      <c r="BA170" s="138"/>
      <c r="BB170" s="139"/>
      <c r="BC170" s="139"/>
    </row>
    <row r="171" spans="2:55" ht="12.75">
      <c r="B171" s="125">
        <v>57</v>
      </c>
      <c r="C171" s="125"/>
      <c r="D171" s="126">
        <v>1</v>
      </c>
      <c r="E171" s="126"/>
      <c r="F171" s="126"/>
      <c r="G171" s="126"/>
      <c r="H171" s="126"/>
      <c r="I171" s="126"/>
      <c r="J171" s="127">
        <v>0.5625</v>
      </c>
      <c r="K171" s="127"/>
      <c r="L171" s="127"/>
      <c r="M171" s="127"/>
      <c r="N171" s="127"/>
      <c r="O171" s="128" t="str">
        <f>IF(ISBLANK($AZ$101)," ",IF($AW$101&gt;$AZ$101,$O$101,IF($AZ$101&gt;$AW$101,$AF$101)))</f>
        <v> </v>
      </c>
      <c r="P171" s="128" t="b">
        <f aca="true" t="shared" si="36" ref="P171:AD171">IF(ISBLANK("#REF!),"" "",IF(#REF!&lt;#REF!,#REF!,IF(#REF!&lt;#REF!,#REF!)))"),TRUE)</f>
        <v>0</v>
      </c>
      <c r="Q171" s="128" t="b">
        <f t="shared" si="36"/>
        <v>0</v>
      </c>
      <c r="R171" s="128" t="b">
        <f t="shared" si="36"/>
        <v>0</v>
      </c>
      <c r="S171" s="128" t="b">
        <f t="shared" si="36"/>
        <v>0</v>
      </c>
      <c r="T171" s="128" t="b">
        <f t="shared" si="36"/>
        <v>0</v>
      </c>
      <c r="U171" s="128" t="b">
        <f t="shared" si="36"/>
        <v>0</v>
      </c>
      <c r="V171" s="128" t="b">
        <f t="shared" si="36"/>
        <v>0</v>
      </c>
      <c r="W171" s="128" t="b">
        <f t="shared" si="36"/>
        <v>0</v>
      </c>
      <c r="X171" s="128" t="b">
        <f t="shared" si="36"/>
        <v>0</v>
      </c>
      <c r="Y171" s="128" t="b">
        <f t="shared" si="36"/>
        <v>0</v>
      </c>
      <c r="Z171" s="128" t="b">
        <f t="shared" si="36"/>
        <v>0</v>
      </c>
      <c r="AA171" s="128" t="b">
        <f t="shared" si="36"/>
        <v>0</v>
      </c>
      <c r="AB171" s="128" t="b">
        <f t="shared" si="36"/>
        <v>0</v>
      </c>
      <c r="AC171" s="128" t="b">
        <f t="shared" si="36"/>
        <v>0</v>
      </c>
      <c r="AD171" s="128" t="b">
        <f t="shared" si="36"/>
        <v>0</v>
      </c>
      <c r="AE171" s="23" t="s">
        <v>28</v>
      </c>
      <c r="AF171" s="129" t="str">
        <f>IF(ISBLANK($AZ$105)," ",IF($AW$105&gt;$AZ$105,$O$105,IF($AZ$105&gt;$AW$105,$AF$105)))</f>
        <v> </v>
      </c>
      <c r="AG171" s="129" t="b">
        <f aca="true" t="shared" si="37" ref="AG171:AV171">IF(ISBLANK("#REF!),"" "",IF(#REF!&lt;#REF!,#REF!,IF(#REF!&lt;#REF!,#REF!)))"),TRUE)</f>
        <v>0</v>
      </c>
      <c r="AH171" s="129" t="b">
        <f t="shared" si="37"/>
        <v>0</v>
      </c>
      <c r="AI171" s="129" t="b">
        <f t="shared" si="37"/>
        <v>0</v>
      </c>
      <c r="AJ171" s="129" t="b">
        <f t="shared" si="37"/>
        <v>0</v>
      </c>
      <c r="AK171" s="129" t="b">
        <f t="shared" si="37"/>
        <v>0</v>
      </c>
      <c r="AL171" s="129" t="b">
        <f t="shared" si="37"/>
        <v>0</v>
      </c>
      <c r="AM171" s="129" t="b">
        <f t="shared" si="37"/>
        <v>0</v>
      </c>
      <c r="AN171" s="129" t="b">
        <f t="shared" si="37"/>
        <v>0</v>
      </c>
      <c r="AO171" s="129" t="b">
        <f t="shared" si="37"/>
        <v>0</v>
      </c>
      <c r="AP171" s="129" t="b">
        <f t="shared" si="37"/>
        <v>0</v>
      </c>
      <c r="AQ171" s="129" t="b">
        <f t="shared" si="37"/>
        <v>0</v>
      </c>
      <c r="AR171" s="129" t="b">
        <f t="shared" si="37"/>
        <v>0</v>
      </c>
      <c r="AS171" s="129" t="b">
        <f t="shared" si="37"/>
        <v>0</v>
      </c>
      <c r="AT171" s="129" t="b">
        <f t="shared" si="37"/>
        <v>0</v>
      </c>
      <c r="AU171" s="129" t="b">
        <f t="shared" si="37"/>
        <v>0</v>
      </c>
      <c r="AV171" s="129" t="b">
        <f t="shared" si="37"/>
        <v>0</v>
      </c>
      <c r="AW171" s="130"/>
      <c r="AX171" s="130"/>
      <c r="AY171" s="131" t="s">
        <v>29</v>
      </c>
      <c r="AZ171" s="132"/>
      <c r="BA171" s="132"/>
      <c r="BB171" s="133"/>
      <c r="BC171" s="133"/>
    </row>
    <row r="172" spans="2:55" ht="12.75">
      <c r="B172" s="125"/>
      <c r="C172" s="125"/>
      <c r="D172" s="126"/>
      <c r="E172" s="126"/>
      <c r="F172" s="126"/>
      <c r="G172" s="126"/>
      <c r="H172" s="126"/>
      <c r="I172" s="126"/>
      <c r="J172" s="127"/>
      <c r="K172" s="127"/>
      <c r="L172" s="127"/>
      <c r="M172" s="127"/>
      <c r="N172" s="127"/>
      <c r="O172" s="134" t="s">
        <v>83</v>
      </c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59"/>
      <c r="AF172" s="135" t="s">
        <v>84</v>
      </c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0"/>
      <c r="AX172" s="130"/>
      <c r="AY172" s="131"/>
      <c r="AZ172" s="131"/>
      <c r="BA172" s="132"/>
      <c r="BB172" s="133"/>
      <c r="BC172" s="133"/>
    </row>
    <row r="174" spans="2:55" ht="12.75">
      <c r="B174" s="136" t="s">
        <v>21</v>
      </c>
      <c r="C174" s="136"/>
      <c r="D174" s="137" t="s">
        <v>22</v>
      </c>
      <c r="E174" s="137"/>
      <c r="F174" s="137"/>
      <c r="G174" s="137"/>
      <c r="H174" s="137"/>
      <c r="I174" s="137"/>
      <c r="J174" s="138" t="s">
        <v>24</v>
      </c>
      <c r="K174" s="138"/>
      <c r="L174" s="138"/>
      <c r="M174" s="138"/>
      <c r="N174" s="138"/>
      <c r="O174" s="138" t="s">
        <v>85</v>
      </c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 t="s">
        <v>26</v>
      </c>
      <c r="AX174" s="138"/>
      <c r="AY174" s="138"/>
      <c r="AZ174" s="138"/>
      <c r="BA174" s="138"/>
      <c r="BB174" s="139"/>
      <c r="BC174" s="139"/>
    </row>
    <row r="175" spans="2:55" ht="12.75">
      <c r="B175" s="125">
        <v>58</v>
      </c>
      <c r="C175" s="125"/>
      <c r="D175" s="126">
        <v>2</v>
      </c>
      <c r="E175" s="126"/>
      <c r="F175" s="126"/>
      <c r="G175" s="126"/>
      <c r="H175" s="126"/>
      <c r="I175" s="126"/>
      <c r="J175" s="127">
        <v>0.5625</v>
      </c>
      <c r="K175" s="127"/>
      <c r="L175" s="127"/>
      <c r="M175" s="127"/>
      <c r="N175" s="127"/>
      <c r="O175" s="128" t="str">
        <f>IF(ISBLANK($AZ$109)," ",IF($AW$109&gt;$AZ$109,$O$109,IF($AZ$109&gt;$AW$109,$AF$109)))</f>
        <v> </v>
      </c>
      <c r="P175" s="128" t="b">
        <f aca="true" t="shared" si="38" ref="P175:AD175">IF(ISBLANK("#REF!),"" "",IF(#REF!&lt;#REF!,#REF!,IF(#REF!&lt;#REF!,#REF!)))"),TRUE)</f>
        <v>0</v>
      </c>
      <c r="Q175" s="128" t="b">
        <f t="shared" si="38"/>
        <v>0</v>
      </c>
      <c r="R175" s="128" t="b">
        <f t="shared" si="38"/>
        <v>0</v>
      </c>
      <c r="S175" s="128" t="b">
        <f t="shared" si="38"/>
        <v>0</v>
      </c>
      <c r="T175" s="128" t="b">
        <f t="shared" si="38"/>
        <v>0</v>
      </c>
      <c r="U175" s="128" t="b">
        <f t="shared" si="38"/>
        <v>0</v>
      </c>
      <c r="V175" s="128" t="b">
        <f t="shared" si="38"/>
        <v>0</v>
      </c>
      <c r="W175" s="128" t="b">
        <f t="shared" si="38"/>
        <v>0</v>
      </c>
      <c r="X175" s="128" t="b">
        <f t="shared" si="38"/>
        <v>0</v>
      </c>
      <c r="Y175" s="128" t="b">
        <f t="shared" si="38"/>
        <v>0</v>
      </c>
      <c r="Z175" s="128" t="b">
        <f t="shared" si="38"/>
        <v>0</v>
      </c>
      <c r="AA175" s="128" t="b">
        <f t="shared" si="38"/>
        <v>0</v>
      </c>
      <c r="AB175" s="128" t="b">
        <f t="shared" si="38"/>
        <v>0</v>
      </c>
      <c r="AC175" s="128" t="b">
        <f t="shared" si="38"/>
        <v>0</v>
      </c>
      <c r="AD175" s="128" t="b">
        <f t="shared" si="38"/>
        <v>0</v>
      </c>
      <c r="AE175" s="23" t="s">
        <v>28</v>
      </c>
      <c r="AF175" s="129" t="str">
        <f>IF(ISBLANK($AZ$113)," ",IF($AW$113&gt;$AZ$113,$O$113,IF($AZ$113&gt;$AW$113,$AF$113)))</f>
        <v> </v>
      </c>
      <c r="AG175" s="129" t="b">
        <f aca="true" t="shared" si="39" ref="AG175:AV175">IF(ISBLANK("#REF!),"" "",IF(#REF!&lt;#REF!,#REF!,IF(#REF!&lt;#REF!,#REF!)))"),TRUE)</f>
        <v>0</v>
      </c>
      <c r="AH175" s="129" t="b">
        <f t="shared" si="39"/>
        <v>0</v>
      </c>
      <c r="AI175" s="129" t="b">
        <f t="shared" si="39"/>
        <v>0</v>
      </c>
      <c r="AJ175" s="129" t="b">
        <f t="shared" si="39"/>
        <v>0</v>
      </c>
      <c r="AK175" s="129" t="b">
        <f t="shared" si="39"/>
        <v>0</v>
      </c>
      <c r="AL175" s="129" t="b">
        <f t="shared" si="39"/>
        <v>0</v>
      </c>
      <c r="AM175" s="129" t="b">
        <f t="shared" si="39"/>
        <v>0</v>
      </c>
      <c r="AN175" s="129" t="b">
        <f t="shared" si="39"/>
        <v>0</v>
      </c>
      <c r="AO175" s="129" t="b">
        <f t="shared" si="39"/>
        <v>0</v>
      </c>
      <c r="AP175" s="129" t="b">
        <f t="shared" si="39"/>
        <v>0</v>
      </c>
      <c r="AQ175" s="129" t="b">
        <f t="shared" si="39"/>
        <v>0</v>
      </c>
      <c r="AR175" s="129" t="b">
        <f t="shared" si="39"/>
        <v>0</v>
      </c>
      <c r="AS175" s="129" t="b">
        <f t="shared" si="39"/>
        <v>0</v>
      </c>
      <c r="AT175" s="129" t="b">
        <f t="shared" si="39"/>
        <v>0</v>
      </c>
      <c r="AU175" s="129" t="b">
        <f t="shared" si="39"/>
        <v>0</v>
      </c>
      <c r="AV175" s="129" t="b">
        <f t="shared" si="39"/>
        <v>0</v>
      </c>
      <c r="AW175" s="130"/>
      <c r="AX175" s="130"/>
      <c r="AY175" s="131" t="s">
        <v>29</v>
      </c>
      <c r="AZ175" s="132"/>
      <c r="BA175" s="132"/>
      <c r="BB175" s="133"/>
      <c r="BC175" s="133"/>
    </row>
    <row r="176" spans="2:55" ht="12.75">
      <c r="B176" s="125"/>
      <c r="C176" s="125"/>
      <c r="D176" s="126"/>
      <c r="E176" s="126"/>
      <c r="F176" s="126"/>
      <c r="G176" s="126"/>
      <c r="H176" s="126"/>
      <c r="I176" s="126"/>
      <c r="J176" s="127"/>
      <c r="K176" s="127"/>
      <c r="L176" s="127"/>
      <c r="M176" s="127"/>
      <c r="N176" s="127"/>
      <c r="O176" s="134" t="s">
        <v>86</v>
      </c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59"/>
      <c r="AF176" s="135" t="s">
        <v>87</v>
      </c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0"/>
      <c r="AX176" s="130"/>
      <c r="AY176" s="131"/>
      <c r="AZ176" s="131"/>
      <c r="BA176" s="132"/>
      <c r="BB176" s="133"/>
      <c r="BC176" s="133"/>
    </row>
    <row r="178" spans="2:55" ht="12.75">
      <c r="B178" s="121" t="s">
        <v>21</v>
      </c>
      <c r="C178" s="121"/>
      <c r="D178" s="122" t="s">
        <v>22</v>
      </c>
      <c r="E178" s="122"/>
      <c r="F178" s="122"/>
      <c r="G178" s="122"/>
      <c r="H178" s="122"/>
      <c r="I178" s="122"/>
      <c r="J178" s="123" t="s">
        <v>24</v>
      </c>
      <c r="K178" s="123"/>
      <c r="L178" s="123"/>
      <c r="M178" s="123"/>
      <c r="N178" s="123"/>
      <c r="O178" s="123" t="s">
        <v>88</v>
      </c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 t="s">
        <v>26</v>
      </c>
      <c r="AX178" s="123"/>
      <c r="AY178" s="123"/>
      <c r="AZ178" s="123"/>
      <c r="BA178" s="123"/>
      <c r="BB178" s="124"/>
      <c r="BC178" s="124"/>
    </row>
    <row r="179" spans="2:55" ht="12.75">
      <c r="B179" s="125">
        <v>59</v>
      </c>
      <c r="C179" s="125"/>
      <c r="D179" s="126">
        <v>1</v>
      </c>
      <c r="E179" s="126"/>
      <c r="F179" s="126"/>
      <c r="G179" s="126"/>
      <c r="H179" s="126"/>
      <c r="I179" s="126"/>
      <c r="J179" s="127">
        <v>0.5729166666666666</v>
      </c>
      <c r="K179" s="127"/>
      <c r="L179" s="127"/>
      <c r="M179" s="127"/>
      <c r="N179" s="127"/>
      <c r="O179" s="128" t="str">
        <f>IF(ISBLANK($AZ$137)," ",IF($AW$137&lt;$AZ$137,$O$137,IF($AZ$137&lt;$AW$137,$AF$137)))</f>
        <v> </v>
      </c>
      <c r="P179" s="128" t="b">
        <f aca="true" t="shared" si="40" ref="P179:AD179">IF(ISBLANK("#REF!),"" "",IF(#REF!&lt;#REF!,#REF!,IF(#REF!&lt;#REF!,#REF!)))"),TRUE)</f>
        <v>0</v>
      </c>
      <c r="Q179" s="128" t="b">
        <f t="shared" si="40"/>
        <v>0</v>
      </c>
      <c r="R179" s="128" t="b">
        <f t="shared" si="40"/>
        <v>0</v>
      </c>
      <c r="S179" s="128" t="b">
        <f t="shared" si="40"/>
        <v>0</v>
      </c>
      <c r="T179" s="128" t="b">
        <f t="shared" si="40"/>
        <v>0</v>
      </c>
      <c r="U179" s="128" t="b">
        <f t="shared" si="40"/>
        <v>0</v>
      </c>
      <c r="V179" s="128" t="b">
        <f t="shared" si="40"/>
        <v>0</v>
      </c>
      <c r="W179" s="128" t="b">
        <f t="shared" si="40"/>
        <v>0</v>
      </c>
      <c r="X179" s="128" t="b">
        <f t="shared" si="40"/>
        <v>0</v>
      </c>
      <c r="Y179" s="128" t="b">
        <f t="shared" si="40"/>
        <v>0</v>
      </c>
      <c r="Z179" s="128" t="b">
        <f t="shared" si="40"/>
        <v>0</v>
      </c>
      <c r="AA179" s="128" t="b">
        <f t="shared" si="40"/>
        <v>0</v>
      </c>
      <c r="AB179" s="128" t="b">
        <f t="shared" si="40"/>
        <v>0</v>
      </c>
      <c r="AC179" s="128" t="b">
        <f t="shared" si="40"/>
        <v>0</v>
      </c>
      <c r="AD179" s="128" t="b">
        <f t="shared" si="40"/>
        <v>0</v>
      </c>
      <c r="AE179" s="23" t="s">
        <v>28</v>
      </c>
      <c r="AF179" s="129" t="str">
        <f>IF(ISBLANK($AZ$141)," ",IF($AW$141&lt;$AZ$141,$O$141,IF($AZ$141&lt;$AW$141,$AF$141)))</f>
        <v> </v>
      </c>
      <c r="AG179" s="129" t="b">
        <f aca="true" t="shared" si="41" ref="AG179:AV179">IF(ISBLANK("#REF!),"" "",IF(#REF!&lt;#REF!,#REF!,IF(#REF!&lt;#REF!,#REF!)))"),TRUE)</f>
        <v>0</v>
      </c>
      <c r="AH179" s="129" t="b">
        <f t="shared" si="41"/>
        <v>0</v>
      </c>
      <c r="AI179" s="129" t="b">
        <f t="shared" si="41"/>
        <v>0</v>
      </c>
      <c r="AJ179" s="129" t="b">
        <f t="shared" si="41"/>
        <v>0</v>
      </c>
      <c r="AK179" s="129" t="b">
        <f t="shared" si="41"/>
        <v>0</v>
      </c>
      <c r="AL179" s="129" t="b">
        <f t="shared" si="41"/>
        <v>0</v>
      </c>
      <c r="AM179" s="129" t="b">
        <f t="shared" si="41"/>
        <v>0</v>
      </c>
      <c r="AN179" s="129" t="b">
        <f t="shared" si="41"/>
        <v>0</v>
      </c>
      <c r="AO179" s="129" t="b">
        <f t="shared" si="41"/>
        <v>0</v>
      </c>
      <c r="AP179" s="129" t="b">
        <f t="shared" si="41"/>
        <v>0</v>
      </c>
      <c r="AQ179" s="129" t="b">
        <f t="shared" si="41"/>
        <v>0</v>
      </c>
      <c r="AR179" s="129" t="b">
        <f t="shared" si="41"/>
        <v>0</v>
      </c>
      <c r="AS179" s="129" t="b">
        <f t="shared" si="41"/>
        <v>0</v>
      </c>
      <c r="AT179" s="129" t="b">
        <f t="shared" si="41"/>
        <v>0</v>
      </c>
      <c r="AU179" s="129" t="b">
        <f t="shared" si="41"/>
        <v>0</v>
      </c>
      <c r="AV179" s="129" t="b">
        <f t="shared" si="41"/>
        <v>0</v>
      </c>
      <c r="AW179" s="130"/>
      <c r="AX179" s="130"/>
      <c r="AY179" s="131" t="s">
        <v>29</v>
      </c>
      <c r="AZ179" s="132"/>
      <c r="BA179" s="132"/>
      <c r="BB179" s="133"/>
      <c r="BC179" s="133"/>
    </row>
    <row r="180" spans="2:55" ht="12.75">
      <c r="B180" s="125"/>
      <c r="C180" s="125"/>
      <c r="D180" s="126"/>
      <c r="E180" s="126"/>
      <c r="F180" s="126"/>
      <c r="G180" s="126"/>
      <c r="H180" s="126"/>
      <c r="I180" s="126"/>
      <c r="J180" s="127"/>
      <c r="K180" s="127"/>
      <c r="L180" s="127"/>
      <c r="M180" s="127"/>
      <c r="N180" s="127"/>
      <c r="O180" s="134" t="s">
        <v>89</v>
      </c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59"/>
      <c r="AF180" s="135" t="s">
        <v>90</v>
      </c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0"/>
      <c r="AX180" s="130"/>
      <c r="AY180" s="131"/>
      <c r="AZ180" s="131"/>
      <c r="BA180" s="132"/>
      <c r="BB180" s="133"/>
      <c r="BC180" s="133"/>
    </row>
    <row r="182" spans="2:55" ht="12.75">
      <c r="B182" s="121" t="s">
        <v>21</v>
      </c>
      <c r="C182" s="121"/>
      <c r="D182" s="122" t="s">
        <v>22</v>
      </c>
      <c r="E182" s="122"/>
      <c r="F182" s="122"/>
      <c r="G182" s="122"/>
      <c r="H182" s="122"/>
      <c r="I182" s="122"/>
      <c r="J182" s="123" t="s">
        <v>24</v>
      </c>
      <c r="K182" s="123"/>
      <c r="L182" s="123"/>
      <c r="M182" s="123"/>
      <c r="N182" s="123"/>
      <c r="O182" s="123" t="s">
        <v>91</v>
      </c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 t="s">
        <v>26</v>
      </c>
      <c r="AX182" s="123"/>
      <c r="AY182" s="123"/>
      <c r="AZ182" s="123"/>
      <c r="BA182" s="123"/>
      <c r="BB182" s="124"/>
      <c r="BC182" s="124"/>
    </row>
    <row r="183" spans="2:55" ht="12.75">
      <c r="B183" s="125">
        <v>60</v>
      </c>
      <c r="C183" s="125"/>
      <c r="D183" s="126">
        <v>2</v>
      </c>
      <c r="E183" s="126"/>
      <c r="F183" s="126"/>
      <c r="G183" s="126"/>
      <c r="H183" s="126"/>
      <c r="I183" s="126"/>
      <c r="J183" s="127">
        <v>0.5729166666666666</v>
      </c>
      <c r="K183" s="127"/>
      <c r="L183" s="127"/>
      <c r="M183" s="127"/>
      <c r="N183" s="127"/>
      <c r="O183" s="128" t="str">
        <f>IF(ISBLANK($AZ$137)," ",IF($AW$137&lt;$AZ$137,$AF$137,IF($AZ$137&lt;$AW$137,$O$137)))</f>
        <v> </v>
      </c>
      <c r="P183" s="128" t="b">
        <f aca="true" t="shared" si="42" ref="P183:AD183">IF(ISBLANK("#REF!),"" "",IF(#REF!&lt;#REF!,#REF!,IF(#REF!&lt;#REF!,#REF!)))"),TRUE)</f>
        <v>0</v>
      </c>
      <c r="Q183" s="128" t="b">
        <f t="shared" si="42"/>
        <v>0</v>
      </c>
      <c r="R183" s="128" t="b">
        <f t="shared" si="42"/>
        <v>0</v>
      </c>
      <c r="S183" s="128" t="b">
        <f t="shared" si="42"/>
        <v>0</v>
      </c>
      <c r="T183" s="128" t="b">
        <f t="shared" si="42"/>
        <v>0</v>
      </c>
      <c r="U183" s="128" t="b">
        <f t="shared" si="42"/>
        <v>0</v>
      </c>
      <c r="V183" s="128" t="b">
        <f t="shared" si="42"/>
        <v>0</v>
      </c>
      <c r="W183" s="128" t="b">
        <f t="shared" si="42"/>
        <v>0</v>
      </c>
      <c r="X183" s="128" t="b">
        <f t="shared" si="42"/>
        <v>0</v>
      </c>
      <c r="Y183" s="128" t="b">
        <f t="shared" si="42"/>
        <v>0</v>
      </c>
      <c r="Z183" s="128" t="b">
        <f t="shared" si="42"/>
        <v>0</v>
      </c>
      <c r="AA183" s="128" t="b">
        <f t="shared" si="42"/>
        <v>0</v>
      </c>
      <c r="AB183" s="128" t="b">
        <f t="shared" si="42"/>
        <v>0</v>
      </c>
      <c r="AC183" s="128" t="b">
        <f t="shared" si="42"/>
        <v>0</v>
      </c>
      <c r="AD183" s="128" t="b">
        <f t="shared" si="42"/>
        <v>0</v>
      </c>
      <c r="AE183" s="23" t="s">
        <v>28</v>
      </c>
      <c r="AF183" s="129" t="str">
        <f>IF(ISBLANK($AZ$141)," ",IF($AW$141&lt;$AZ$141,$AF$141,IF($AZ$141&lt;$AW$141,$O$141)))</f>
        <v> </v>
      </c>
      <c r="AG183" s="129" t="b">
        <f aca="true" t="shared" si="43" ref="AG183:AV183">IF(ISBLANK("#REF!),"" "",IF(#REF!&lt;#REF!,#REF!,IF(#REF!&lt;#REF!,#REF!)))"),TRUE)</f>
        <v>0</v>
      </c>
      <c r="AH183" s="129" t="b">
        <f t="shared" si="43"/>
        <v>0</v>
      </c>
      <c r="AI183" s="129" t="b">
        <f t="shared" si="43"/>
        <v>0</v>
      </c>
      <c r="AJ183" s="129" t="b">
        <f t="shared" si="43"/>
        <v>0</v>
      </c>
      <c r="AK183" s="129" t="b">
        <f t="shared" si="43"/>
        <v>0</v>
      </c>
      <c r="AL183" s="129" t="b">
        <f t="shared" si="43"/>
        <v>0</v>
      </c>
      <c r="AM183" s="129" t="b">
        <f t="shared" si="43"/>
        <v>0</v>
      </c>
      <c r="AN183" s="129" t="b">
        <f t="shared" si="43"/>
        <v>0</v>
      </c>
      <c r="AO183" s="129" t="b">
        <f t="shared" si="43"/>
        <v>0</v>
      </c>
      <c r="AP183" s="129" t="b">
        <f t="shared" si="43"/>
        <v>0</v>
      </c>
      <c r="AQ183" s="129" t="b">
        <f t="shared" si="43"/>
        <v>0</v>
      </c>
      <c r="AR183" s="129" t="b">
        <f t="shared" si="43"/>
        <v>0</v>
      </c>
      <c r="AS183" s="129" t="b">
        <f t="shared" si="43"/>
        <v>0</v>
      </c>
      <c r="AT183" s="129" t="b">
        <f t="shared" si="43"/>
        <v>0</v>
      </c>
      <c r="AU183" s="129" t="b">
        <f t="shared" si="43"/>
        <v>0</v>
      </c>
      <c r="AV183" s="129" t="b">
        <f t="shared" si="43"/>
        <v>0</v>
      </c>
      <c r="AW183" s="130"/>
      <c r="AX183" s="130"/>
      <c r="AY183" s="131" t="s">
        <v>29</v>
      </c>
      <c r="AZ183" s="132"/>
      <c r="BA183" s="132"/>
      <c r="BB183" s="133"/>
      <c r="BC183" s="133"/>
    </row>
    <row r="184" spans="2:55" ht="12.75">
      <c r="B184" s="125"/>
      <c r="C184" s="125"/>
      <c r="D184" s="126"/>
      <c r="E184" s="126"/>
      <c r="F184" s="126"/>
      <c r="G184" s="126"/>
      <c r="H184" s="126"/>
      <c r="I184" s="126"/>
      <c r="J184" s="127"/>
      <c r="K184" s="127"/>
      <c r="L184" s="127"/>
      <c r="M184" s="127"/>
      <c r="N184" s="127"/>
      <c r="O184" s="134" t="s">
        <v>92</v>
      </c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59"/>
      <c r="AF184" s="135" t="s">
        <v>93</v>
      </c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0"/>
      <c r="AX184" s="130"/>
      <c r="AY184" s="131"/>
      <c r="AZ184" s="131"/>
      <c r="BA184" s="132"/>
      <c r="BB184" s="133"/>
      <c r="BC184" s="133"/>
    </row>
    <row r="186" spans="2:55" ht="12.75"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7"/>
      <c r="AX186" s="67"/>
      <c r="AY186" s="67"/>
      <c r="AZ186" s="67"/>
      <c r="BA186" s="67"/>
      <c r="BB186" s="67"/>
      <c r="BC186" s="67"/>
    </row>
    <row r="187" spans="2:55" ht="12.75">
      <c r="B187" s="140"/>
      <c r="C187" s="140"/>
      <c r="D187" s="141"/>
      <c r="E187" s="141"/>
      <c r="F187" s="141"/>
      <c r="G187" s="141"/>
      <c r="H187" s="141"/>
      <c r="I187" s="141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</row>
    <row r="188" spans="2:55" ht="12.75">
      <c r="B188" s="142"/>
      <c r="C188" s="142"/>
      <c r="D188" s="142"/>
      <c r="E188" s="142"/>
      <c r="F188" s="142"/>
      <c r="G188" s="142"/>
      <c r="H188" s="142"/>
      <c r="I188" s="142"/>
      <c r="J188" s="143"/>
      <c r="K188" s="143"/>
      <c r="L188" s="143"/>
      <c r="M188" s="143"/>
      <c r="N188" s="143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42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1"/>
      <c r="AX188" s="141"/>
      <c r="AY188" s="141"/>
      <c r="AZ188" s="141"/>
      <c r="BA188" s="141"/>
      <c r="BB188" s="142"/>
      <c r="BC188" s="142"/>
    </row>
    <row r="189" spans="2:55" ht="12.75">
      <c r="B189" s="142"/>
      <c r="C189" s="142"/>
      <c r="D189" s="142"/>
      <c r="E189" s="142"/>
      <c r="F189" s="142"/>
      <c r="G189" s="142"/>
      <c r="H189" s="142"/>
      <c r="I189" s="142"/>
      <c r="J189" s="143"/>
      <c r="K189" s="143"/>
      <c r="L189" s="143"/>
      <c r="M189" s="143"/>
      <c r="N189" s="143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68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1"/>
      <c r="AX189" s="141"/>
      <c r="AY189" s="141"/>
      <c r="AZ189" s="141"/>
      <c r="BA189" s="141"/>
      <c r="BB189" s="142"/>
      <c r="BC189" s="142"/>
    </row>
    <row r="190" spans="2:55" ht="12.7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</row>
    <row r="191" spans="2:55" ht="12.75">
      <c r="B191" s="140"/>
      <c r="C191" s="140"/>
      <c r="D191" s="141"/>
      <c r="E191" s="141"/>
      <c r="F191" s="141"/>
      <c r="G191" s="141"/>
      <c r="H191" s="141"/>
      <c r="I191" s="141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</row>
    <row r="192" spans="2:55" ht="12.75">
      <c r="B192" s="142"/>
      <c r="C192" s="142"/>
      <c r="D192" s="142"/>
      <c r="E192" s="142"/>
      <c r="F192" s="142"/>
      <c r="G192" s="142"/>
      <c r="H192" s="142"/>
      <c r="I192" s="142"/>
      <c r="J192" s="143"/>
      <c r="K192" s="143"/>
      <c r="L192" s="143"/>
      <c r="M192" s="143"/>
      <c r="N192" s="143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42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1"/>
      <c r="AX192" s="141"/>
      <c r="AY192" s="141"/>
      <c r="AZ192" s="141"/>
      <c r="BA192" s="141"/>
      <c r="BB192" s="142"/>
      <c r="BC192" s="142"/>
    </row>
    <row r="193" spans="2:55" ht="12.75">
      <c r="B193" s="142"/>
      <c r="C193" s="142"/>
      <c r="D193" s="142"/>
      <c r="E193" s="142"/>
      <c r="F193" s="142"/>
      <c r="G193" s="142"/>
      <c r="H193" s="142"/>
      <c r="I193" s="142"/>
      <c r="J193" s="143"/>
      <c r="K193" s="143"/>
      <c r="L193" s="143"/>
      <c r="M193" s="143"/>
      <c r="N193" s="143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68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1"/>
      <c r="AX193" s="141"/>
      <c r="AY193" s="141"/>
      <c r="AZ193" s="141"/>
      <c r="BA193" s="141"/>
      <c r="BB193" s="142"/>
      <c r="BC193" s="142"/>
    </row>
    <row r="194" spans="2:55" ht="12.7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</row>
    <row r="195" spans="2:55" ht="12.75">
      <c r="B195" s="140"/>
      <c r="C195" s="140"/>
      <c r="D195" s="141"/>
      <c r="E195" s="141"/>
      <c r="F195" s="141"/>
      <c r="G195" s="141"/>
      <c r="H195" s="141"/>
      <c r="I195" s="141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</row>
    <row r="196" spans="2:55" ht="12.75">
      <c r="B196" s="142"/>
      <c r="C196" s="142"/>
      <c r="D196" s="142"/>
      <c r="E196" s="142"/>
      <c r="F196" s="142"/>
      <c r="G196" s="142"/>
      <c r="H196" s="142"/>
      <c r="I196" s="142"/>
      <c r="J196" s="143"/>
      <c r="K196" s="143"/>
      <c r="L196" s="143"/>
      <c r="M196" s="143"/>
      <c r="N196" s="143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42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1"/>
      <c r="AX196" s="141"/>
      <c r="AY196" s="141"/>
      <c r="AZ196" s="141"/>
      <c r="BA196" s="141"/>
      <c r="BB196" s="142"/>
      <c r="BC196" s="142"/>
    </row>
    <row r="197" spans="2:55" ht="12.75">
      <c r="B197" s="142"/>
      <c r="C197" s="142"/>
      <c r="D197" s="142"/>
      <c r="E197" s="142"/>
      <c r="F197" s="142"/>
      <c r="G197" s="142"/>
      <c r="H197" s="142"/>
      <c r="I197" s="142"/>
      <c r="J197" s="143"/>
      <c r="K197" s="143"/>
      <c r="L197" s="143"/>
      <c r="M197" s="143"/>
      <c r="N197" s="143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68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1"/>
      <c r="AX197" s="141"/>
      <c r="AY197" s="141"/>
      <c r="AZ197" s="141"/>
      <c r="BA197" s="141"/>
      <c r="BB197" s="142"/>
      <c r="BC197" s="142"/>
    </row>
    <row r="198" spans="2:55" ht="12.7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</row>
    <row r="199" spans="2:55" ht="12.75">
      <c r="B199" s="140"/>
      <c r="C199" s="140"/>
      <c r="D199" s="141"/>
      <c r="E199" s="141"/>
      <c r="F199" s="141"/>
      <c r="G199" s="141"/>
      <c r="H199" s="141"/>
      <c r="I199" s="141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</row>
    <row r="200" spans="2:55" ht="12.75">
      <c r="B200" s="142"/>
      <c r="C200" s="142"/>
      <c r="D200" s="142"/>
      <c r="E200" s="142"/>
      <c r="F200" s="142"/>
      <c r="G200" s="142"/>
      <c r="H200" s="142"/>
      <c r="I200" s="142"/>
      <c r="J200" s="143"/>
      <c r="K200" s="143"/>
      <c r="L200" s="143"/>
      <c r="M200" s="143"/>
      <c r="N200" s="143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42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1"/>
      <c r="AX200" s="141"/>
      <c r="AY200" s="141"/>
      <c r="AZ200" s="141"/>
      <c r="BA200" s="141"/>
      <c r="BB200" s="142"/>
      <c r="BC200" s="142"/>
    </row>
    <row r="201" spans="2:55" ht="12.75">
      <c r="B201" s="142"/>
      <c r="C201" s="142"/>
      <c r="D201" s="142"/>
      <c r="E201" s="142"/>
      <c r="F201" s="142"/>
      <c r="G201" s="142"/>
      <c r="H201" s="142"/>
      <c r="I201" s="142"/>
      <c r="J201" s="143"/>
      <c r="K201" s="143"/>
      <c r="L201" s="143"/>
      <c r="M201" s="143"/>
      <c r="N201" s="143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68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1"/>
      <c r="AX201" s="141"/>
      <c r="AY201" s="141"/>
      <c r="AZ201" s="141"/>
      <c r="BA201" s="141"/>
      <c r="BB201" s="142"/>
      <c r="BC201" s="142"/>
    </row>
  </sheetData>
  <sheetProtection selectLockedCells="1" selectUnlockedCells="1"/>
  <mergeCells count="1002">
    <mergeCell ref="BZ23:CT23"/>
    <mergeCell ref="AY200:AY201"/>
    <mergeCell ref="AZ200:BA201"/>
    <mergeCell ref="BB200:BC201"/>
    <mergeCell ref="O201:AD201"/>
    <mergeCell ref="AF201:AV201"/>
    <mergeCell ref="BB196:BC197"/>
    <mergeCell ref="O197:AD197"/>
    <mergeCell ref="AF197:AV197"/>
    <mergeCell ref="AW195:BA195"/>
    <mergeCell ref="B200:C201"/>
    <mergeCell ref="D200:I201"/>
    <mergeCell ref="J200:N201"/>
    <mergeCell ref="O200:AD200"/>
    <mergeCell ref="AF200:AV200"/>
    <mergeCell ref="AW200:AX201"/>
    <mergeCell ref="B199:C199"/>
    <mergeCell ref="D199:I199"/>
    <mergeCell ref="J199:N199"/>
    <mergeCell ref="O199:AV199"/>
    <mergeCell ref="AW199:BA199"/>
    <mergeCell ref="BB199:BC199"/>
    <mergeCell ref="BB195:BC195"/>
    <mergeCell ref="B196:C197"/>
    <mergeCell ref="D196:I197"/>
    <mergeCell ref="J196:N197"/>
    <mergeCell ref="O196:AD196"/>
    <mergeCell ref="AF196:AV196"/>
    <mergeCell ref="AW196:AX197"/>
    <mergeCell ref="AY196:AY197"/>
    <mergeCell ref="AZ196:BA197"/>
    <mergeCell ref="O193:AD193"/>
    <mergeCell ref="AF193:AV193"/>
    <mergeCell ref="B195:C195"/>
    <mergeCell ref="D195:I195"/>
    <mergeCell ref="J195:N195"/>
    <mergeCell ref="O195:AV195"/>
    <mergeCell ref="BB191:BC191"/>
    <mergeCell ref="B192:C193"/>
    <mergeCell ref="D192:I193"/>
    <mergeCell ref="J192:N193"/>
    <mergeCell ref="O192:AD192"/>
    <mergeCell ref="AF192:AV192"/>
    <mergeCell ref="AW192:AX193"/>
    <mergeCell ref="AY192:AY193"/>
    <mergeCell ref="AZ192:BA193"/>
    <mergeCell ref="BB192:BC193"/>
    <mergeCell ref="AY188:AY189"/>
    <mergeCell ref="AZ188:BA189"/>
    <mergeCell ref="BB188:BC189"/>
    <mergeCell ref="O189:AD189"/>
    <mergeCell ref="AF189:AV189"/>
    <mergeCell ref="B191:C191"/>
    <mergeCell ref="D191:I191"/>
    <mergeCell ref="J191:N191"/>
    <mergeCell ref="O191:AV191"/>
    <mergeCell ref="AW191:BA191"/>
    <mergeCell ref="B188:C189"/>
    <mergeCell ref="D188:I189"/>
    <mergeCell ref="J188:N189"/>
    <mergeCell ref="O188:AD188"/>
    <mergeCell ref="AF188:AV188"/>
    <mergeCell ref="AW188:AX189"/>
    <mergeCell ref="BB183:BC184"/>
    <mergeCell ref="O184:AD184"/>
    <mergeCell ref="AF184:AV184"/>
    <mergeCell ref="B187:C187"/>
    <mergeCell ref="D187:I187"/>
    <mergeCell ref="J187:N187"/>
    <mergeCell ref="O187:AV187"/>
    <mergeCell ref="AW187:BA187"/>
    <mergeCell ref="BB187:BC187"/>
    <mergeCell ref="AW182:BA182"/>
    <mergeCell ref="BB182:BC182"/>
    <mergeCell ref="B183:C184"/>
    <mergeCell ref="D183:I184"/>
    <mergeCell ref="J183:N184"/>
    <mergeCell ref="O183:AD183"/>
    <mergeCell ref="AF183:AV183"/>
    <mergeCell ref="AW183:AX184"/>
    <mergeCell ref="AY183:AY184"/>
    <mergeCell ref="AZ183:BA184"/>
    <mergeCell ref="O180:AD180"/>
    <mergeCell ref="AF180:AV180"/>
    <mergeCell ref="B182:C182"/>
    <mergeCell ref="D182:I182"/>
    <mergeCell ref="J182:N182"/>
    <mergeCell ref="O182:AV182"/>
    <mergeCell ref="BB178:BC178"/>
    <mergeCell ref="B179:C180"/>
    <mergeCell ref="D179:I180"/>
    <mergeCell ref="J179:N180"/>
    <mergeCell ref="O179:AD179"/>
    <mergeCell ref="AF179:AV179"/>
    <mergeCell ref="AW179:AX180"/>
    <mergeCell ref="AY179:AY180"/>
    <mergeCell ref="AZ179:BA180"/>
    <mergeCell ref="BB179:BC180"/>
    <mergeCell ref="AY175:AY176"/>
    <mergeCell ref="AZ175:BA176"/>
    <mergeCell ref="BB175:BC176"/>
    <mergeCell ref="O176:AD176"/>
    <mergeCell ref="AF176:AV176"/>
    <mergeCell ref="B178:C178"/>
    <mergeCell ref="D178:I178"/>
    <mergeCell ref="J178:N178"/>
    <mergeCell ref="O178:AV178"/>
    <mergeCell ref="AW178:BA178"/>
    <mergeCell ref="B175:C176"/>
    <mergeCell ref="D175:I176"/>
    <mergeCell ref="J175:N176"/>
    <mergeCell ref="O175:AD175"/>
    <mergeCell ref="AF175:AV175"/>
    <mergeCell ref="AW175:AX176"/>
    <mergeCell ref="BB171:BC172"/>
    <mergeCell ref="O172:AD172"/>
    <mergeCell ref="AF172:AV172"/>
    <mergeCell ref="B174:C174"/>
    <mergeCell ref="D174:I174"/>
    <mergeCell ref="J174:N174"/>
    <mergeCell ref="O174:AV174"/>
    <mergeCell ref="AW174:BA174"/>
    <mergeCell ref="BB174:BC174"/>
    <mergeCell ref="AW170:BA170"/>
    <mergeCell ref="BB170:BC170"/>
    <mergeCell ref="B171:C172"/>
    <mergeCell ref="D171:I172"/>
    <mergeCell ref="J171:N172"/>
    <mergeCell ref="O171:AD171"/>
    <mergeCell ref="AF171:AV171"/>
    <mergeCell ref="AW171:AX172"/>
    <mergeCell ref="AY171:AY172"/>
    <mergeCell ref="AZ171:BA172"/>
    <mergeCell ref="O167:AD167"/>
    <mergeCell ref="AF167:AV167"/>
    <mergeCell ref="B170:C170"/>
    <mergeCell ref="D170:I170"/>
    <mergeCell ref="J170:N170"/>
    <mergeCell ref="O170:AV170"/>
    <mergeCell ref="BB165:BC165"/>
    <mergeCell ref="B166:C167"/>
    <mergeCell ref="D166:I167"/>
    <mergeCell ref="J166:N167"/>
    <mergeCell ref="O166:AD166"/>
    <mergeCell ref="AF166:AV166"/>
    <mergeCell ref="AW166:AX167"/>
    <mergeCell ref="AY166:AY167"/>
    <mergeCell ref="AZ166:BA167"/>
    <mergeCell ref="BB166:BC167"/>
    <mergeCell ref="AY162:AY163"/>
    <mergeCell ref="AZ162:BA163"/>
    <mergeCell ref="BB162:BC163"/>
    <mergeCell ref="O163:AD163"/>
    <mergeCell ref="AF163:AV163"/>
    <mergeCell ref="B165:C165"/>
    <mergeCell ref="D165:I165"/>
    <mergeCell ref="J165:N165"/>
    <mergeCell ref="O165:AV165"/>
    <mergeCell ref="AW165:BA165"/>
    <mergeCell ref="B162:C163"/>
    <mergeCell ref="D162:I163"/>
    <mergeCell ref="J162:N163"/>
    <mergeCell ref="O162:AD162"/>
    <mergeCell ref="AF162:AV162"/>
    <mergeCell ref="AW162:AX163"/>
    <mergeCell ref="BB158:BC159"/>
    <mergeCell ref="O159:AD159"/>
    <mergeCell ref="AF159:AV159"/>
    <mergeCell ref="B161:C161"/>
    <mergeCell ref="D161:I161"/>
    <mergeCell ref="J161:N161"/>
    <mergeCell ref="O161:AV161"/>
    <mergeCell ref="AW161:BA161"/>
    <mergeCell ref="BB161:BC161"/>
    <mergeCell ref="AW157:BA157"/>
    <mergeCell ref="BB157:BC157"/>
    <mergeCell ref="B158:C159"/>
    <mergeCell ref="D158:I159"/>
    <mergeCell ref="J158:N159"/>
    <mergeCell ref="O158:AD158"/>
    <mergeCell ref="AF158:AV158"/>
    <mergeCell ref="AW158:AX159"/>
    <mergeCell ref="AY158:AY159"/>
    <mergeCell ref="AZ158:BA159"/>
    <mergeCell ref="O155:AD155"/>
    <mergeCell ref="AF155:AV155"/>
    <mergeCell ref="B157:C157"/>
    <mergeCell ref="D157:I157"/>
    <mergeCell ref="J157:N157"/>
    <mergeCell ref="O157:AV157"/>
    <mergeCell ref="BB153:BC153"/>
    <mergeCell ref="B154:C155"/>
    <mergeCell ref="D154:I155"/>
    <mergeCell ref="J154:N155"/>
    <mergeCell ref="O154:AD154"/>
    <mergeCell ref="AF154:AV154"/>
    <mergeCell ref="AW154:AX155"/>
    <mergeCell ref="AY154:AY155"/>
    <mergeCell ref="AZ154:BA155"/>
    <mergeCell ref="BB154:BC155"/>
    <mergeCell ref="AY149:AY150"/>
    <mergeCell ref="AZ149:BA150"/>
    <mergeCell ref="BB149:BC150"/>
    <mergeCell ref="O150:AD150"/>
    <mergeCell ref="AF150:AV150"/>
    <mergeCell ref="B153:C153"/>
    <mergeCell ref="D153:I153"/>
    <mergeCell ref="J153:N153"/>
    <mergeCell ref="O153:AV153"/>
    <mergeCell ref="AW153:BA153"/>
    <mergeCell ref="B149:C150"/>
    <mergeCell ref="D149:I150"/>
    <mergeCell ref="J149:N150"/>
    <mergeCell ref="O149:AD149"/>
    <mergeCell ref="AF149:AV149"/>
    <mergeCell ref="AW149:AX150"/>
    <mergeCell ref="BB145:BC146"/>
    <mergeCell ref="O146:AD146"/>
    <mergeCell ref="AF146:AV146"/>
    <mergeCell ref="B148:C148"/>
    <mergeCell ref="D148:I148"/>
    <mergeCell ref="J148:N148"/>
    <mergeCell ref="O148:AV148"/>
    <mergeCell ref="AW148:BA148"/>
    <mergeCell ref="BB148:BC148"/>
    <mergeCell ref="AW144:BA144"/>
    <mergeCell ref="BB144:BC144"/>
    <mergeCell ref="B145:C146"/>
    <mergeCell ref="D145:I146"/>
    <mergeCell ref="J145:N146"/>
    <mergeCell ref="O145:AD145"/>
    <mergeCell ref="AF145:AV145"/>
    <mergeCell ref="AW145:AX146"/>
    <mergeCell ref="AY145:AY146"/>
    <mergeCell ref="AZ145:BA146"/>
    <mergeCell ref="O142:AD142"/>
    <mergeCell ref="AF142:AV142"/>
    <mergeCell ref="B144:C144"/>
    <mergeCell ref="D144:I144"/>
    <mergeCell ref="J144:N144"/>
    <mergeCell ref="O144:AV144"/>
    <mergeCell ref="BB140:BC140"/>
    <mergeCell ref="B141:C142"/>
    <mergeCell ref="D141:I142"/>
    <mergeCell ref="J141:N142"/>
    <mergeCell ref="O141:AD141"/>
    <mergeCell ref="AF141:AV141"/>
    <mergeCell ref="AW141:AX142"/>
    <mergeCell ref="AY141:AY142"/>
    <mergeCell ref="AZ141:BA142"/>
    <mergeCell ref="BB141:BC142"/>
    <mergeCell ref="AY137:AY138"/>
    <mergeCell ref="AZ137:BA138"/>
    <mergeCell ref="BB137:BC138"/>
    <mergeCell ref="O138:AD138"/>
    <mergeCell ref="AF138:AV138"/>
    <mergeCell ref="B140:C140"/>
    <mergeCell ref="D140:I140"/>
    <mergeCell ref="J140:N140"/>
    <mergeCell ref="O140:AV140"/>
    <mergeCell ref="AW140:BA140"/>
    <mergeCell ref="B137:C138"/>
    <mergeCell ref="D137:I138"/>
    <mergeCell ref="J137:N138"/>
    <mergeCell ref="O137:AD137"/>
    <mergeCell ref="AF137:AV137"/>
    <mergeCell ref="AW137:AX138"/>
    <mergeCell ref="B136:C136"/>
    <mergeCell ref="D136:I136"/>
    <mergeCell ref="J136:N136"/>
    <mergeCell ref="O136:AV136"/>
    <mergeCell ref="AW136:BA136"/>
    <mergeCell ref="BB136:BC136"/>
    <mergeCell ref="AY129:AY130"/>
    <mergeCell ref="AZ129:BA130"/>
    <mergeCell ref="BB129:BC130"/>
    <mergeCell ref="O130:AD130"/>
    <mergeCell ref="AF130:AV130"/>
    <mergeCell ref="B134:BC134"/>
    <mergeCell ref="B129:C130"/>
    <mergeCell ref="D129:I130"/>
    <mergeCell ref="J129:N130"/>
    <mergeCell ref="O129:AD129"/>
    <mergeCell ref="AF129:AV129"/>
    <mergeCell ref="AW129:AX130"/>
    <mergeCell ref="BB125:BC126"/>
    <mergeCell ref="O126:AD126"/>
    <mergeCell ref="AF126:AV126"/>
    <mergeCell ref="B128:C128"/>
    <mergeCell ref="D128:I128"/>
    <mergeCell ref="J128:N128"/>
    <mergeCell ref="O128:AV128"/>
    <mergeCell ref="AW128:BA128"/>
    <mergeCell ref="BB128:BC128"/>
    <mergeCell ref="AW124:BA124"/>
    <mergeCell ref="BB124:BC124"/>
    <mergeCell ref="B125:C126"/>
    <mergeCell ref="D125:I126"/>
    <mergeCell ref="J125:N126"/>
    <mergeCell ref="O125:AD125"/>
    <mergeCell ref="AF125:AV125"/>
    <mergeCell ref="AW125:AX126"/>
    <mergeCell ref="AY125:AY126"/>
    <mergeCell ref="AZ125:BA126"/>
    <mergeCell ref="O122:AD122"/>
    <mergeCell ref="AF122:AV122"/>
    <mergeCell ref="B124:C124"/>
    <mergeCell ref="D124:I124"/>
    <mergeCell ref="J124:N124"/>
    <mergeCell ref="O124:AV124"/>
    <mergeCell ref="BB120:BC120"/>
    <mergeCell ref="B121:C122"/>
    <mergeCell ref="D121:I122"/>
    <mergeCell ref="J121:N122"/>
    <mergeCell ref="O121:AD121"/>
    <mergeCell ref="AF121:AV121"/>
    <mergeCell ref="AW121:AX122"/>
    <mergeCell ref="AY121:AY122"/>
    <mergeCell ref="AZ121:BA122"/>
    <mergeCell ref="BB121:BC122"/>
    <mergeCell ref="AY117:AY118"/>
    <mergeCell ref="AZ117:BA118"/>
    <mergeCell ref="BB117:BC118"/>
    <mergeCell ref="O118:AD118"/>
    <mergeCell ref="AF118:AV118"/>
    <mergeCell ref="B120:C120"/>
    <mergeCell ref="D120:I120"/>
    <mergeCell ref="J120:N120"/>
    <mergeCell ref="O120:AV120"/>
    <mergeCell ref="AW120:BA120"/>
    <mergeCell ref="B117:C118"/>
    <mergeCell ref="D117:I118"/>
    <mergeCell ref="J117:N118"/>
    <mergeCell ref="O117:AD117"/>
    <mergeCell ref="AF117:AV117"/>
    <mergeCell ref="AW117:AX118"/>
    <mergeCell ref="BB113:BC114"/>
    <mergeCell ref="O114:AD114"/>
    <mergeCell ref="AF114:AV114"/>
    <mergeCell ref="B116:C116"/>
    <mergeCell ref="D116:I116"/>
    <mergeCell ref="J116:N116"/>
    <mergeCell ref="O116:AV116"/>
    <mergeCell ref="AW116:BA116"/>
    <mergeCell ref="BB116:BC116"/>
    <mergeCell ref="AW112:BA112"/>
    <mergeCell ref="BB112:BC112"/>
    <mergeCell ref="B113:C114"/>
    <mergeCell ref="D113:I114"/>
    <mergeCell ref="J113:N114"/>
    <mergeCell ref="O113:AD113"/>
    <mergeCell ref="AF113:AV113"/>
    <mergeCell ref="AW113:AX114"/>
    <mergeCell ref="AY113:AY114"/>
    <mergeCell ref="AZ113:BA114"/>
    <mergeCell ref="O110:AD110"/>
    <mergeCell ref="AF110:AV110"/>
    <mergeCell ref="B112:C112"/>
    <mergeCell ref="D112:I112"/>
    <mergeCell ref="J112:N112"/>
    <mergeCell ref="O112:AV112"/>
    <mergeCell ref="BB108:BC108"/>
    <mergeCell ref="B109:C110"/>
    <mergeCell ref="D109:I110"/>
    <mergeCell ref="J109:N110"/>
    <mergeCell ref="O109:AD109"/>
    <mergeCell ref="AF109:AV109"/>
    <mergeCell ref="AW109:AX110"/>
    <mergeCell ref="AY109:AY110"/>
    <mergeCell ref="AZ109:BA110"/>
    <mergeCell ref="BB109:BC110"/>
    <mergeCell ref="AY105:AY106"/>
    <mergeCell ref="AZ105:BA106"/>
    <mergeCell ref="BB105:BC106"/>
    <mergeCell ref="O106:AD106"/>
    <mergeCell ref="AF106:AV106"/>
    <mergeCell ref="B108:C108"/>
    <mergeCell ref="D108:I108"/>
    <mergeCell ref="J108:N108"/>
    <mergeCell ref="O108:AV108"/>
    <mergeCell ref="AW108:BA108"/>
    <mergeCell ref="B105:C106"/>
    <mergeCell ref="D105:I106"/>
    <mergeCell ref="J105:N106"/>
    <mergeCell ref="O105:AD105"/>
    <mergeCell ref="AF105:AV105"/>
    <mergeCell ref="AW105:AX106"/>
    <mergeCell ref="BB101:BC102"/>
    <mergeCell ref="O102:AD102"/>
    <mergeCell ref="AF102:AV102"/>
    <mergeCell ref="B104:C104"/>
    <mergeCell ref="D104:I104"/>
    <mergeCell ref="J104:N104"/>
    <mergeCell ref="O104:AV104"/>
    <mergeCell ref="AW104:BA104"/>
    <mergeCell ref="BB104:BC104"/>
    <mergeCell ref="AW100:BA100"/>
    <mergeCell ref="BB100:BC100"/>
    <mergeCell ref="B101:C102"/>
    <mergeCell ref="D101:I102"/>
    <mergeCell ref="J101:N102"/>
    <mergeCell ref="O101:AD101"/>
    <mergeCell ref="AF101:AV101"/>
    <mergeCell ref="AW101:AX102"/>
    <mergeCell ref="AY101:AY102"/>
    <mergeCell ref="AZ101:BA102"/>
    <mergeCell ref="H98:L98"/>
    <mergeCell ref="U98:V98"/>
    <mergeCell ref="X98:AB98"/>
    <mergeCell ref="AL98:AP98"/>
    <mergeCell ref="B100:C100"/>
    <mergeCell ref="D100:I100"/>
    <mergeCell ref="J100:N100"/>
    <mergeCell ref="O100:AV100"/>
    <mergeCell ref="AE94:AF94"/>
    <mergeCell ref="AG94:AR94"/>
    <mergeCell ref="AS94:AU94"/>
    <mergeCell ref="AV94:AW94"/>
    <mergeCell ref="AY94:AZ94"/>
    <mergeCell ref="BA94:BC94"/>
    <mergeCell ref="B94:C94"/>
    <mergeCell ref="D94:O94"/>
    <mergeCell ref="P94:R94"/>
    <mergeCell ref="S94:T94"/>
    <mergeCell ref="V94:W94"/>
    <mergeCell ref="X94:Z94"/>
    <mergeCell ref="AE93:AF93"/>
    <mergeCell ref="AG93:AR93"/>
    <mergeCell ref="AS93:AU93"/>
    <mergeCell ref="AV93:AW93"/>
    <mergeCell ref="AY93:AZ93"/>
    <mergeCell ref="BA93:BC93"/>
    <mergeCell ref="B93:C93"/>
    <mergeCell ref="D93:O93"/>
    <mergeCell ref="P93:R93"/>
    <mergeCell ref="S93:T93"/>
    <mergeCell ref="V93:W93"/>
    <mergeCell ref="X93:Z93"/>
    <mergeCell ref="AE92:AF92"/>
    <mergeCell ref="AG92:AR92"/>
    <mergeCell ref="AS92:AU92"/>
    <mergeCell ref="AV92:AW92"/>
    <mergeCell ref="AY92:AZ92"/>
    <mergeCell ref="BA92:BC92"/>
    <mergeCell ref="B92:C92"/>
    <mergeCell ref="D92:O92"/>
    <mergeCell ref="P92:R92"/>
    <mergeCell ref="S92:T92"/>
    <mergeCell ref="V92:W92"/>
    <mergeCell ref="X92:Z92"/>
    <mergeCell ref="AE91:AF91"/>
    <mergeCell ref="AG91:AR91"/>
    <mergeCell ref="AS91:AU91"/>
    <mergeCell ref="AV91:AW91"/>
    <mergeCell ref="AY91:AZ91"/>
    <mergeCell ref="BA91:BC91"/>
    <mergeCell ref="AS90:AU90"/>
    <mergeCell ref="AV90:AW90"/>
    <mergeCell ref="AY90:AZ90"/>
    <mergeCell ref="BA90:BC90"/>
    <mergeCell ref="B91:C91"/>
    <mergeCell ref="D91:O91"/>
    <mergeCell ref="P91:R91"/>
    <mergeCell ref="S91:T91"/>
    <mergeCell ref="V91:W91"/>
    <mergeCell ref="X91:Z91"/>
    <mergeCell ref="AV89:AZ89"/>
    <mergeCell ref="BA89:BC89"/>
    <mergeCell ref="B90:C90"/>
    <mergeCell ref="D90:O90"/>
    <mergeCell ref="P90:R90"/>
    <mergeCell ref="S90:T90"/>
    <mergeCell ref="V90:W90"/>
    <mergeCell ref="X90:Z90"/>
    <mergeCell ref="AE90:AF90"/>
    <mergeCell ref="AG90:AR90"/>
    <mergeCell ref="B89:O89"/>
    <mergeCell ref="P89:R89"/>
    <mergeCell ref="S89:W89"/>
    <mergeCell ref="X89:Z89"/>
    <mergeCell ref="AE89:AR89"/>
    <mergeCell ref="AS89:AU89"/>
    <mergeCell ref="AE87:AF87"/>
    <mergeCell ref="AG87:AR87"/>
    <mergeCell ref="AS87:AU87"/>
    <mergeCell ref="AV87:AW87"/>
    <mergeCell ref="AY87:AZ87"/>
    <mergeCell ref="BA87:BC87"/>
    <mergeCell ref="B87:C87"/>
    <mergeCell ref="D87:O87"/>
    <mergeCell ref="P87:R87"/>
    <mergeCell ref="S87:T87"/>
    <mergeCell ref="V87:W87"/>
    <mergeCell ref="X87:Z87"/>
    <mergeCell ref="AE86:AF86"/>
    <mergeCell ref="AG86:AR86"/>
    <mergeCell ref="AS86:AU86"/>
    <mergeCell ref="AV86:AW86"/>
    <mergeCell ref="AY86:AZ86"/>
    <mergeCell ref="BA86:BC86"/>
    <mergeCell ref="B86:C86"/>
    <mergeCell ref="D86:O86"/>
    <mergeCell ref="P86:R86"/>
    <mergeCell ref="S86:T86"/>
    <mergeCell ref="V86:W86"/>
    <mergeCell ref="X86:Z86"/>
    <mergeCell ref="AE85:AF85"/>
    <mergeCell ref="AG85:AR85"/>
    <mergeCell ref="AS85:AU85"/>
    <mergeCell ref="AV85:AW85"/>
    <mergeCell ref="AY85:AZ85"/>
    <mergeCell ref="BA85:BC85"/>
    <mergeCell ref="B85:C85"/>
    <mergeCell ref="D85:O85"/>
    <mergeCell ref="P85:R85"/>
    <mergeCell ref="S85:T85"/>
    <mergeCell ref="V85:W85"/>
    <mergeCell ref="X85:Z85"/>
    <mergeCell ref="AE84:AF84"/>
    <mergeCell ref="AG84:AR84"/>
    <mergeCell ref="AS84:AU84"/>
    <mergeCell ref="AV84:AW84"/>
    <mergeCell ref="AY84:AZ84"/>
    <mergeCell ref="BA84:BC84"/>
    <mergeCell ref="AS83:AU83"/>
    <mergeCell ref="AV83:AW83"/>
    <mergeCell ref="AY83:AZ83"/>
    <mergeCell ref="BA83:BC83"/>
    <mergeCell ref="B84:C84"/>
    <mergeCell ref="D84:O84"/>
    <mergeCell ref="P84:R84"/>
    <mergeCell ref="S84:T84"/>
    <mergeCell ref="V84:W84"/>
    <mergeCell ref="X84:Z84"/>
    <mergeCell ref="AV82:AZ82"/>
    <mergeCell ref="BA82:BC82"/>
    <mergeCell ref="B83:C83"/>
    <mergeCell ref="D83:O83"/>
    <mergeCell ref="P83:R83"/>
    <mergeCell ref="S83:T83"/>
    <mergeCell ref="V83:W83"/>
    <mergeCell ref="X83:Z83"/>
    <mergeCell ref="AE83:AF83"/>
    <mergeCell ref="AG83:AR83"/>
    <mergeCell ref="B82:O82"/>
    <mergeCell ref="P82:R82"/>
    <mergeCell ref="S82:W82"/>
    <mergeCell ref="X82:Z82"/>
    <mergeCell ref="AE82:AR82"/>
    <mergeCell ref="AS82:AU82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AZ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AW76:AX76"/>
    <mergeCell ref="B75:C75"/>
    <mergeCell ref="D75:F75"/>
    <mergeCell ref="G75:I75"/>
    <mergeCell ref="J75:N75"/>
    <mergeCell ref="O75:AD75"/>
    <mergeCell ref="AF75:AV75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B71:C71"/>
    <mergeCell ref="D71:F71"/>
    <mergeCell ref="G71:I71"/>
    <mergeCell ref="J71:N71"/>
    <mergeCell ref="O71:AD71"/>
    <mergeCell ref="AF71:AV71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AZ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AW67:AX67"/>
    <mergeCell ref="AZ67:BA67"/>
    <mergeCell ref="BB67:BC67"/>
    <mergeCell ref="B68:C68"/>
    <mergeCell ref="D68:F68"/>
    <mergeCell ref="G68:I68"/>
    <mergeCell ref="J68:N68"/>
    <mergeCell ref="O68:AD68"/>
    <mergeCell ref="AF68:AV68"/>
    <mergeCell ref="AW68:AX68"/>
    <mergeCell ref="B67:C67"/>
    <mergeCell ref="D67:F67"/>
    <mergeCell ref="G67:I67"/>
    <mergeCell ref="J67:N67"/>
    <mergeCell ref="O67:AD67"/>
    <mergeCell ref="AF67:AV67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AZ64:BA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AW63:AX63"/>
    <mergeCell ref="AZ63:BA63"/>
    <mergeCell ref="BB63:BC63"/>
    <mergeCell ref="B64:C64"/>
    <mergeCell ref="D64:F64"/>
    <mergeCell ref="G64:I64"/>
    <mergeCell ref="J64:N64"/>
    <mergeCell ref="O64:AD64"/>
    <mergeCell ref="AF64:AV64"/>
    <mergeCell ref="AW64:AX64"/>
    <mergeCell ref="B63:C63"/>
    <mergeCell ref="D63:F63"/>
    <mergeCell ref="G63:I63"/>
    <mergeCell ref="J63:N63"/>
    <mergeCell ref="O63:AD63"/>
    <mergeCell ref="AF63:AV63"/>
    <mergeCell ref="BB55:BC55"/>
    <mergeCell ref="B59:BC59"/>
    <mergeCell ref="B62:C62"/>
    <mergeCell ref="D62:F62"/>
    <mergeCell ref="G62:I62"/>
    <mergeCell ref="J62:N62"/>
    <mergeCell ref="O62:AV62"/>
    <mergeCell ref="AW62:BA62"/>
    <mergeCell ref="BB62:BC62"/>
    <mergeCell ref="AZ54:BA54"/>
    <mergeCell ref="BB54:BC54"/>
    <mergeCell ref="B55:C55"/>
    <mergeCell ref="D55:F55"/>
    <mergeCell ref="G55:I55"/>
    <mergeCell ref="J55:N55"/>
    <mergeCell ref="O55:AD55"/>
    <mergeCell ref="AF55:AV55"/>
    <mergeCell ref="AW55:AX55"/>
    <mergeCell ref="AZ55:BA55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B53:C53"/>
    <mergeCell ref="D53:F53"/>
    <mergeCell ref="G53:I53"/>
    <mergeCell ref="J53:N53"/>
    <mergeCell ref="O53:AD53"/>
    <mergeCell ref="AF53:AV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B49:C49"/>
    <mergeCell ref="D49:F49"/>
    <mergeCell ref="G49:I49"/>
    <mergeCell ref="J49:N49"/>
    <mergeCell ref="O49:AD49"/>
    <mergeCell ref="AF49:AV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AW45:AX45"/>
    <mergeCell ref="AZ45:BA45"/>
    <mergeCell ref="BB45:BC45"/>
    <mergeCell ref="B46:C46"/>
    <mergeCell ref="D46:F46"/>
    <mergeCell ref="G46:I46"/>
    <mergeCell ref="J46:N46"/>
    <mergeCell ref="O46:AD46"/>
    <mergeCell ref="AF46:AV46"/>
    <mergeCell ref="AW46:AX46"/>
    <mergeCell ref="B45:C45"/>
    <mergeCell ref="D45:F45"/>
    <mergeCell ref="G45:I45"/>
    <mergeCell ref="J45:N45"/>
    <mergeCell ref="O45:AD45"/>
    <mergeCell ref="AF45:AV45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CC40:CE40"/>
    <mergeCell ref="CJ40:CL40"/>
    <mergeCell ref="B41:C41"/>
    <mergeCell ref="D41:F41"/>
    <mergeCell ref="G41:I41"/>
    <mergeCell ref="J41:N41"/>
    <mergeCell ref="O41:AD41"/>
    <mergeCell ref="AF41:AV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CC32:CE32"/>
    <mergeCell ref="CJ32:CL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1:C31"/>
    <mergeCell ref="D31:F31"/>
    <mergeCell ref="G31:I31"/>
    <mergeCell ref="J31:N31"/>
    <mergeCell ref="O31:AV31"/>
    <mergeCell ref="AW31:BA31"/>
    <mergeCell ref="B27:C27"/>
    <mergeCell ref="D27:X27"/>
    <mergeCell ref="Y27:Z27"/>
    <mergeCell ref="AE27:AF27"/>
    <mergeCell ref="AG27:BA27"/>
    <mergeCell ref="BB27:BC27"/>
    <mergeCell ref="B26:C26"/>
    <mergeCell ref="D26:X26"/>
    <mergeCell ref="Y26:Z26"/>
    <mergeCell ref="AE26:AF26"/>
    <mergeCell ref="AG26:BA26"/>
    <mergeCell ref="BB26:BC26"/>
    <mergeCell ref="B25:C25"/>
    <mergeCell ref="D25:X25"/>
    <mergeCell ref="Y25:Z25"/>
    <mergeCell ref="AE25:AF25"/>
    <mergeCell ref="AG25:BA25"/>
    <mergeCell ref="BB25:BC25"/>
    <mergeCell ref="B24:C24"/>
    <mergeCell ref="D24:X24"/>
    <mergeCell ref="Y24:Z24"/>
    <mergeCell ref="AE24:AF24"/>
    <mergeCell ref="AG24:BA24"/>
    <mergeCell ref="BB24:BC24"/>
    <mergeCell ref="B22:Z22"/>
    <mergeCell ref="AE22:BC22"/>
    <mergeCell ref="B23:C23"/>
    <mergeCell ref="D23:X23"/>
    <mergeCell ref="Y23:Z23"/>
    <mergeCell ref="AE23:AF23"/>
    <mergeCell ref="AG23:BA23"/>
    <mergeCell ref="BB23:BC23"/>
    <mergeCell ref="B20:C20"/>
    <mergeCell ref="D20:X20"/>
    <mergeCell ref="Y20:Z20"/>
    <mergeCell ref="AE20:AF20"/>
    <mergeCell ref="AG20:BA20"/>
    <mergeCell ref="BB20:BC20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5" right="0.39375" top="0.39375" bottom="0.39375" header="0.5118055555555555" footer="0"/>
  <pageSetup horizontalDpi="300" verticalDpi="300" orientation="portrait" paperSize="9" scale="96" r:id="rId3"/>
  <headerFooter alignWithMargins="0">
    <oddFooter xml:space="preserve">&amp;C&amp;F&amp;R&amp;P von &amp;N </oddFooter>
  </headerFooter>
  <rowBreaks count="2" manualBreakCount="2">
    <brk id="57" max="255" man="1"/>
    <brk id="1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christopherbolte Bolte</cp:lastModifiedBy>
  <cp:lastPrinted>2014-06-01T06:33:02Z</cp:lastPrinted>
  <dcterms:modified xsi:type="dcterms:W3CDTF">2014-06-01T06:33:15Z</dcterms:modified>
  <cp:category/>
  <cp:version/>
  <cp:contentType/>
  <cp:contentStatus/>
</cp:coreProperties>
</file>